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city.toyooka.lg.jp\dfsroot\5コウノトリ共生課\03脱炭素推進室\脱炭素先行地域\2026年度\補助要綱\"/>
    </mc:Choice>
  </mc:AlternateContent>
  <xr:revisionPtr revIDLastSave="0" documentId="13_ncr:1_{AC112D6B-138A-4878-BF93-BF85DDBAB8A4}" xr6:coauthVersionLast="47" xr6:coauthVersionMax="47" xr10:uidLastSave="{00000000-0000-0000-0000-000000000000}"/>
  <bookViews>
    <workbookView xWindow="3600" yWindow="600" windowWidth="21810" windowHeight="14880" xr2:uid="{2F5DD609-8404-499F-9C52-5771797973B2}"/>
  </bookViews>
  <sheets>
    <sheet name="リース" sheetId="1" r:id="rId1"/>
    <sheet name="記入例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31" i="2" l="1"/>
  <c r="G26" i="1"/>
  <c r="C26" i="1"/>
  <c r="C26" i="2"/>
  <c r="G23" i="2"/>
  <c r="G26" i="2" s="1"/>
  <c r="C23" i="2" l="1"/>
  <c r="G22" i="2"/>
  <c r="C16" i="2"/>
  <c r="G16" i="2" s="1"/>
  <c r="G14" i="2"/>
  <c r="G13" i="2"/>
  <c r="G12" i="2"/>
  <c r="G11" i="2"/>
  <c r="G10" i="2"/>
  <c r="G9" i="2"/>
  <c r="G8" i="2"/>
  <c r="G7" i="2"/>
  <c r="G6" i="2"/>
  <c r="G5" i="2"/>
  <c r="G31" i="1"/>
  <c r="C16" i="1"/>
  <c r="C23" i="1"/>
  <c r="C28" i="1" s="1"/>
  <c r="G22" i="1"/>
  <c r="G23" i="1" s="1"/>
  <c r="G16" i="1"/>
  <c r="G14" i="1"/>
  <c r="G13" i="1"/>
  <c r="G12" i="1"/>
  <c r="G11" i="1"/>
  <c r="G10" i="1"/>
  <c r="G9" i="1"/>
  <c r="G8" i="1"/>
  <c r="G7" i="1"/>
  <c r="G6" i="1"/>
  <c r="G5" i="1"/>
  <c r="C28" i="2" l="1"/>
  <c r="G28" i="2"/>
  <c r="G28" i="1"/>
  <c r="G33" i="1" s="1"/>
  <c r="G33" i="2" l="1"/>
</calcChain>
</file>

<file path=xl/sharedStrings.xml><?xml version="1.0" encoding="utf-8"?>
<sst xmlns="http://schemas.openxmlformats.org/spreadsheetml/2006/main" count="136" uniqueCount="33">
  <si>
    <t>補助金適用前</t>
    <rPh sb="0" eb="3">
      <t>ホジョキン</t>
    </rPh>
    <rPh sb="3" eb="5">
      <t>テキヨウ</t>
    </rPh>
    <rPh sb="5" eb="6">
      <t>マエ</t>
    </rPh>
    <phoneticPr fontId="2"/>
  </si>
  <si>
    <t>補助金適用後</t>
    <rPh sb="0" eb="3">
      <t>ホジョキン</t>
    </rPh>
    <rPh sb="3" eb="5">
      <t>テキヨウ</t>
    </rPh>
    <rPh sb="5" eb="6">
      <t>ゴ</t>
    </rPh>
    <phoneticPr fontId="2"/>
  </si>
  <si>
    <t>経費算入部門</t>
    <rPh sb="0" eb="2">
      <t>ケイヒ</t>
    </rPh>
    <rPh sb="2" eb="4">
      <t>サンニュウ</t>
    </rPh>
    <rPh sb="4" eb="6">
      <t>ブモン</t>
    </rPh>
    <phoneticPr fontId="2"/>
  </si>
  <si>
    <t>（経費はいずれも「税別」）</t>
    <rPh sb="1" eb="3">
      <t>ケイヒ</t>
    </rPh>
    <rPh sb="9" eb="11">
      <t>ゼイベツ</t>
    </rPh>
    <phoneticPr fontId="2"/>
  </si>
  <si>
    <t>金額（円）</t>
    <rPh sb="0" eb="2">
      <t>キンガク</t>
    </rPh>
    <rPh sb="3" eb="4">
      <t>エン</t>
    </rPh>
    <phoneticPr fontId="2"/>
  </si>
  <si>
    <t>摘要</t>
    <rPh sb="0" eb="2">
      <t>テキヨウ</t>
    </rPh>
    <phoneticPr fontId="2"/>
  </si>
  <si>
    <t>設備費用</t>
    <rPh sb="0" eb="2">
      <t>セツビ</t>
    </rPh>
    <rPh sb="2" eb="4">
      <t>ヒヨウ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</si>
  <si>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</si>
  <si>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適用前と同額</t>
    <rPh sb="0" eb="2">
      <t>テキヨウ</t>
    </rPh>
    <rPh sb="2" eb="3">
      <t>マエ</t>
    </rPh>
    <rPh sb="4" eb="6">
      <t>ドウガク</t>
    </rPh>
    <phoneticPr fontId="2"/>
  </si>
  <si>
    <t>直接工事費用</t>
    <rPh sb="0" eb="2">
      <t>チョクセツ</t>
    </rPh>
    <rPh sb="2" eb="4">
      <t>コウジ</t>
    </rPh>
    <rPh sb="4" eb="6">
      <t>ヒヨウ</t>
    </rPh>
    <phoneticPr fontId="2"/>
  </si>
  <si>
    <t>その他工事費用</t>
    <rPh sb="2" eb="3">
      <t>タ</t>
    </rPh>
    <rPh sb="3" eb="5">
      <t>コウジ</t>
    </rPh>
    <rPh sb="5" eb="6">
      <t>ヒ</t>
    </rPh>
    <rPh sb="6" eb="7">
      <t>ヨウ</t>
    </rPh>
    <phoneticPr fontId="2"/>
  </si>
  <si>
    <t>保守料</t>
    <rPh sb="0" eb="3">
      <t>ホシュリョウ</t>
    </rPh>
    <phoneticPr fontId="2"/>
  </si>
  <si>
    <t>租税公課</t>
    <rPh sb="0" eb="2">
      <t>ソゼイ</t>
    </rPh>
    <rPh sb="2" eb="4">
      <t>コウカ</t>
    </rPh>
    <phoneticPr fontId="2"/>
  </si>
  <si>
    <t>保険料</t>
    <rPh sb="0" eb="3">
      <t>ホケンリョウ</t>
    </rPh>
    <phoneticPr fontId="2"/>
  </si>
  <si>
    <t>借入金利子等</t>
    <rPh sb="0" eb="2">
      <t>カリイレ</t>
    </rPh>
    <rPh sb="2" eb="3">
      <t>キン</t>
    </rPh>
    <rPh sb="3" eb="5">
      <t>リシ</t>
    </rPh>
    <rPh sb="5" eb="6">
      <t>トウ</t>
    </rPh>
    <phoneticPr fontId="2"/>
  </si>
  <si>
    <t>その他経費（　　）</t>
    <rPh sb="2" eb="3">
      <t>タ</t>
    </rPh>
    <rPh sb="3" eb="5">
      <t>ケイヒ</t>
    </rPh>
    <phoneticPr fontId="2"/>
  </si>
  <si>
    <t>算入経費総額</t>
    <rPh sb="0" eb="2">
      <t>サンニュウ</t>
    </rPh>
    <rPh sb="2" eb="4">
      <t>ケイヒ</t>
    </rPh>
    <rPh sb="4" eb="6">
      <t>ソウガク</t>
    </rPh>
    <phoneticPr fontId="2"/>
  </si>
  <si>
    <t>事業収入部門</t>
    <rPh sb="0" eb="2">
      <t>ジギョウ</t>
    </rPh>
    <rPh sb="2" eb="4">
      <t>シュウニュウ</t>
    </rPh>
    <rPh sb="4" eb="6">
      <t>ブモン</t>
    </rPh>
    <phoneticPr fontId="2"/>
  </si>
  <si>
    <t>リース料金（月額）</t>
    <rPh sb="3" eb="5">
      <t>リョウキン</t>
    </rPh>
    <rPh sb="6" eb="8">
      <t>ゲツガク</t>
    </rPh>
    <phoneticPr fontId="2"/>
  </si>
  <si>
    <t>条件：≦適用前</t>
    <rPh sb="0" eb="2">
      <t>ジョウケン</t>
    </rPh>
    <rPh sb="4" eb="6">
      <t>テキヨウ</t>
    </rPh>
    <rPh sb="6" eb="7">
      <t>マエ</t>
    </rPh>
    <phoneticPr fontId="2"/>
  </si>
  <si>
    <t>リース期間（月数）</t>
    <rPh sb="3" eb="5">
      <t>キカン</t>
    </rPh>
    <rPh sb="6" eb="8">
      <t>ゲッスウ</t>
    </rPh>
    <phoneticPr fontId="2"/>
  </si>
  <si>
    <t>リース料金（総額）</t>
    <rPh sb="3" eb="5">
      <t>リョウキン</t>
    </rPh>
    <rPh sb="6" eb="8">
      <t>ソウガク</t>
    </rPh>
    <phoneticPr fontId="2"/>
  </si>
  <si>
    <t>その他収入（　　）</t>
    <rPh sb="2" eb="3">
      <t>タ</t>
    </rPh>
    <rPh sb="3" eb="5">
      <t>シュウニュウ</t>
    </rPh>
    <phoneticPr fontId="2"/>
  </si>
  <si>
    <t>他の補助金等</t>
    <rPh sb="0" eb="1">
      <t>タ</t>
    </rPh>
    <rPh sb="2" eb="5">
      <t>ホジョキン</t>
    </rPh>
    <rPh sb="5" eb="6">
      <t>トウ</t>
    </rPh>
    <phoneticPr fontId="2"/>
  </si>
  <si>
    <t>事業収入総額</t>
    <rPh sb="0" eb="2">
      <t>ジギョウ</t>
    </rPh>
    <rPh sb="2" eb="4">
      <t>シュウニュウ</t>
    </rPh>
    <rPh sb="4" eb="6">
      <t>ソウガク</t>
    </rPh>
    <phoneticPr fontId="2"/>
  </si>
  <si>
    <t>概算利益</t>
    <rPh sb="0" eb="2">
      <t>ガイサン</t>
    </rPh>
    <rPh sb="2" eb="4">
      <t>リエキ</t>
    </rPh>
    <phoneticPr fontId="2"/>
  </si>
  <si>
    <t>補助金収入（見込）</t>
    <rPh sb="0" eb="3">
      <t>ホジョキン</t>
    </rPh>
    <rPh sb="3" eb="5">
      <t>シュウニュウ</t>
    </rPh>
    <rPh sb="6" eb="8">
      <t>ミコミ</t>
    </rPh>
    <phoneticPr fontId="2"/>
  </si>
  <si>
    <t>補助金交付条件</t>
    <rPh sb="0" eb="3">
      <t>ホジョキン</t>
    </rPh>
    <rPh sb="3" eb="5">
      <t>コウフ</t>
    </rPh>
    <rPh sb="5" eb="7">
      <t>ジョウケン</t>
    </rPh>
    <phoneticPr fontId="2"/>
  </si>
  <si>
    <t>補助金交付条件</t>
    <rPh sb="0" eb="3">
      <t>ホジョキン</t>
    </rPh>
    <rPh sb="3" eb="7">
      <t>コウフジョウケン</t>
    </rPh>
    <phoneticPr fontId="1"/>
  </si>
  <si>
    <t>概算利益：補助金適用前≧補助金適用後</t>
    <rPh sb="0" eb="4">
      <t>ガイサンリエキ</t>
    </rPh>
    <rPh sb="5" eb="8">
      <t>ホジョキン</t>
    </rPh>
    <rPh sb="8" eb="11">
      <t>テキヨウマエ</t>
    </rPh>
    <rPh sb="12" eb="18">
      <t>ホジョキンテキヨウゴ</t>
    </rPh>
    <phoneticPr fontId="1"/>
  </si>
  <si>
    <t>リース料金(総額)：補助金適用前≧補助金適用後</t>
    <rPh sb="3" eb="5">
      <t>リョウキン</t>
    </rPh>
    <rPh sb="6" eb="8">
      <t>ソウガク</t>
    </rPh>
    <rPh sb="10" eb="16">
      <t>ホジョキンテキヨウマエ</t>
    </rPh>
    <rPh sb="17" eb="20">
      <t>ホジョキン</t>
    </rPh>
    <rPh sb="20" eb="23">
      <t>テキヨウゴ</t>
    </rPh>
    <phoneticPr fontId="1"/>
  </si>
  <si>
    <t>リース金額、リース期間等が確認できる書類（契約書等）</t>
    <rPh sb="3" eb="5">
      <t>キンガク</t>
    </rPh>
    <rPh sb="9" eb="12">
      <t>キカントウ</t>
    </rPh>
    <rPh sb="13" eb="15">
      <t>カクニン</t>
    </rPh>
    <rPh sb="18" eb="20">
      <t>ショルイ</t>
    </rPh>
    <rPh sb="21" eb="24">
      <t>ケイヤクショ</t>
    </rPh>
    <rPh sb="24" eb="25">
      <t>トウ</t>
    </rPh>
    <phoneticPr fontId="1"/>
  </si>
  <si>
    <t>を添付してください。</t>
    <rPh sb="1" eb="3">
      <t>テンプ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</si>
</sst>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6"/>
      <name val="游ゴシック"/>
      <family val="3"/>
      <charset val="128"/>
      <scheme val="minor"/>
    </font>
    <font>
      <sz val="11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b/>
      <sz val="11"/>
      <color rgb="FFFF0000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/>
    <xf numFmtId="0" fontId="3" fillId="0" borderId="0" xfId="0" applyFont="1" applyAlignment="1"/>
    <xf numFmtId="0" fontId="3" fillId="0" borderId="0" xfId="0" applyFont="1">
      <alignment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3" fillId="0" borderId="0" xfId="0" applyNumberFormat="1" applyFont="1" applyAlignment="1"/>
    <xf numFmtId="0" fontId="6" fillId="0" borderId="4" xfId="0" applyFont="1" applyBorder="1" applyAlignment="1">
      <alignment horizontal="center" vertical="center"/>
    </xf>
    <xf numFmtId="3" fontId="3" fillId="0" borderId="1" xfId="0" applyNumberFormat="1" applyFont="1" applyBorder="1" applyProtection="1">
      <alignment vertical="center"/>
      <protection locked="0"/>
    </xf>
    <xf numFmtId="3" fontId="3" fillId="0" borderId="0" xfId="0" applyNumberFormat="1" applyFont="1">
      <alignment vertical="center"/>
    </xf>
    <xf numFmtId="3" fontId="3" fillId="0" borderId="1" xfId="0" applyNumberFormat="1" applyFont="1" applyBorder="1">
      <alignment vertical="center"/>
    </xf>
    <xf numFmtId="0" fontId="3" fillId="0" borderId="2" xfId="0" applyFont="1" applyBorder="1">
      <alignment vertical="center"/>
    </xf>
    <xf numFmtId="3" fontId="3" fillId="0" borderId="3" xfId="0" applyNumberFormat="1" applyFont="1" applyBorder="1">
      <alignment vertical="center"/>
    </xf>
    <xf numFmtId="3" fontId="3" fillId="0" borderId="4" xfId="0" applyNumberFormat="1" applyFont="1" applyBorder="1">
      <alignment vertical="center"/>
    </xf>
    <xf numFmtId="3" fontId="3" fillId="0" borderId="2" xfId="0" applyNumberFormat="1" applyFont="1" applyBorder="1">
      <alignment vertical="center"/>
    </xf>
    <xf numFmtId="0" fontId="3" fillId="0" borderId="4" xfId="0" applyFont="1" applyBorder="1">
      <alignment vertical="center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3" fillId="3" borderId="0" xfId="0" applyNumberFormat="1" applyFont="1" applyFill="1">
      <alignment vertical="center"/>
    </xf>
    <xf numFmtId="3" fontId="3" fillId="4" borderId="5" xfId="0" applyNumberFormat="1" applyFont="1" applyFill="1" applyBorder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5" borderId="6" xfId="0" applyFont="1" applyFill="1" applyBorder="1">
      <alignment vertical="center"/>
    </xf>
    <xf numFmtId="0" fontId="3" fillId="5" borderId="7" xfId="0" applyFont="1" applyFill="1" applyBorder="1">
      <alignment vertical="center"/>
    </xf>
    <xf numFmtId="0" fontId="3" fillId="5" borderId="8" xfId="0" applyFont="1" applyFill="1" applyBorder="1">
      <alignment vertical="center"/>
    </xf>
    <xf numFmtId="0" fontId="3" fillId="5" borderId="9" xfId="0" applyFont="1" applyFill="1" applyBorder="1">
      <alignment vertical="center"/>
    </xf>
    <xf numFmtId="0" fontId="3" fillId="5" borderId="10" xfId="0" applyFont="1" applyFill="1" applyBorder="1">
      <alignment vertical="center"/>
    </xf>
    <xf numFmtId="0" fontId="3" fillId="5" borderId="11" xfId="0" applyFont="1" applyFill="1" applyBorder="1">
      <alignment vertical="center"/>
    </xf>
    <xf numFmtId="0" fontId="3" fillId="2" borderId="12" xfId="0" applyFont="1" applyFill="1" applyBorder="1">
      <alignment vertical="center"/>
    </xf>
    <xf numFmtId="3" fontId="3" fillId="0" borderId="13" xfId="0" applyNumberFormat="1" applyFont="1" applyBorder="1" applyProtection="1">
      <alignment vertical="center"/>
      <protection locked="0"/>
    </xf>
    <xf numFmtId="3" fontId="6" fillId="0" borderId="14" xfId="0" applyNumberFormat="1" applyFont="1" applyBorder="1">
      <alignment vertical="center"/>
    </xf>
    <xf numFmtId="0" fontId="3" fillId="2" borderId="15" xfId="0" applyFont="1" applyFill="1" applyBorder="1">
      <alignment vertical="center"/>
    </xf>
    <xf numFmtId="3" fontId="6" fillId="0" borderId="16" xfId="0" applyNumberFormat="1" applyFont="1" applyBorder="1">
      <alignment vertical="center"/>
    </xf>
    <xf numFmtId="0" fontId="3" fillId="0" borderId="15" xfId="0" applyFont="1" applyBorder="1">
      <alignment vertical="center"/>
    </xf>
    <xf numFmtId="3" fontId="3" fillId="0" borderId="16" xfId="0" applyNumberFormat="1" applyFont="1" applyBorder="1" applyProtection="1">
      <alignment vertical="center"/>
      <protection locked="0"/>
    </xf>
    <xf numFmtId="0" fontId="3" fillId="0" borderId="15" xfId="0" applyFont="1" applyBorder="1" applyProtection="1">
      <alignment vertical="center"/>
      <protection locked="0"/>
    </xf>
    <xf numFmtId="0" fontId="3" fillId="0" borderId="17" xfId="0" applyFont="1" applyBorder="1" applyProtection="1">
      <alignment vertical="center"/>
      <protection locked="0"/>
    </xf>
    <xf numFmtId="3" fontId="3" fillId="0" borderId="18" xfId="0" applyNumberFormat="1" applyFont="1" applyBorder="1" applyProtection="1">
      <alignment vertical="center"/>
      <protection locked="0"/>
    </xf>
    <xf numFmtId="3" fontId="3" fillId="0" borderId="19" xfId="0" applyNumberFormat="1" applyFont="1" applyBorder="1" applyProtection="1">
      <alignment vertical="center"/>
      <protection locked="0"/>
    </xf>
    <xf numFmtId="3" fontId="3" fillId="2" borderId="12" xfId="0" applyNumberFormat="1" applyFont="1" applyFill="1" applyBorder="1">
      <alignment vertical="center"/>
    </xf>
    <xf numFmtId="3" fontId="3" fillId="0" borderId="13" xfId="0" applyNumberFormat="1" applyFont="1" applyBorder="1">
      <alignment vertical="center"/>
    </xf>
    <xf numFmtId="0" fontId="6" fillId="0" borderId="14" xfId="0" applyFont="1" applyBorder="1">
      <alignment vertical="center"/>
    </xf>
    <xf numFmtId="3" fontId="3" fillId="2" borderId="15" xfId="0" applyNumberFormat="1" applyFont="1" applyFill="1" applyBorder="1">
      <alignment vertical="center"/>
    </xf>
    <xf numFmtId="0" fontId="6" fillId="0" borderId="16" xfId="0" applyFont="1" applyBorder="1">
      <alignment vertical="center"/>
    </xf>
    <xf numFmtId="3" fontId="3" fillId="0" borderId="15" xfId="0" applyNumberFormat="1" applyFont="1" applyBorder="1">
      <alignment vertical="center"/>
    </xf>
    <xf numFmtId="3" fontId="3" fillId="0" borderId="15" xfId="0" applyNumberFormat="1" applyFont="1" applyBorder="1" applyProtection="1">
      <alignment vertical="center"/>
      <protection locked="0"/>
    </xf>
    <xf numFmtId="3" fontId="3" fillId="0" borderId="17" xfId="0" applyNumberFormat="1" applyFont="1" applyBorder="1" applyProtection="1">
      <alignment vertical="center"/>
      <protection locked="0"/>
    </xf>
    <xf numFmtId="3" fontId="3" fillId="0" borderId="18" xfId="0" applyNumberFormat="1" applyFont="1" applyBorder="1">
      <alignment vertical="center"/>
    </xf>
    <xf numFmtId="0" fontId="6" fillId="0" borderId="19" xfId="0" applyFont="1" applyBorder="1">
      <alignment vertical="center"/>
    </xf>
    <xf numFmtId="0" fontId="3" fillId="0" borderId="12" xfId="0" applyFont="1" applyBorder="1">
      <alignment vertical="center"/>
    </xf>
    <xf numFmtId="3" fontId="3" fillId="0" borderId="14" xfId="0" applyNumberFormat="1" applyFont="1" applyBorder="1" applyProtection="1">
      <alignment vertical="center"/>
      <protection locked="0"/>
    </xf>
    <xf numFmtId="3" fontId="6" fillId="0" borderId="19" xfId="0" applyNumberFormat="1" applyFont="1" applyBorder="1" applyAlignment="1">
      <alignment vertical="center" shrinkToFit="1"/>
    </xf>
    <xf numFmtId="3" fontId="3" fillId="0" borderId="12" xfId="0" applyNumberFormat="1" applyFont="1" applyBorder="1">
      <alignment vertical="center"/>
    </xf>
    <xf numFmtId="0" fontId="6" fillId="0" borderId="14" xfId="0" applyFont="1" applyBorder="1" applyAlignment="1">
      <alignment horizontal="center" vertical="center"/>
    </xf>
    <xf numFmtId="0" fontId="3" fillId="0" borderId="16" xfId="0" applyFont="1" applyBorder="1" applyProtection="1">
      <alignment vertical="center"/>
      <protection locked="0"/>
    </xf>
    <xf numFmtId="0" fontId="3" fillId="0" borderId="19" xfId="0" applyFont="1" applyBorder="1" applyProtection="1">
      <alignment vertical="center"/>
      <protection locked="0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257175</xdr:colOff>
      <xdr:row>15</xdr:row>
      <xdr:rowOff>9525</xdr:rowOff>
    </xdr:from>
    <xdr:to>
      <xdr:col>4</xdr:col>
      <xdr:colOff>971550</xdr:colOff>
      <xdr:row>20</xdr:row>
      <xdr:rowOff>161925</xdr:rowOff>
    </xdr:to>
    <xdr:sp macro="" textlink="">
      <xdr:nvSpPr>
        <xdr:cNvPr id="2" name="右矢印 2">
          <a:extLst>
            <a:ext uri="{FF2B5EF4-FFF2-40B4-BE49-F238E27FC236}">
              <a16:creationId xmlns:a16="http://schemas.microsoft.com/office/drawing/2014/main" id="{C5570570-8235-45BB-A743-DB670F35002D}"/>
            </a:ext>
          </a:extLst>
        </xdr:cNvPr>
        <xdr:cNvSpPr/>
      </xdr:nvSpPr>
      <xdr:spPr>
        <a:xfrm>
          <a:off x="5438775" y="3657600"/>
          <a:ext cx="714375" cy="13525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257175</xdr:colOff>
      <xdr:row>15</xdr:row>
      <xdr:rowOff>9525</xdr:rowOff>
    </xdr:from>
    <xdr:to>
      <xdr:col>4</xdr:col>
      <xdr:colOff>971550</xdr:colOff>
      <xdr:row>20</xdr:row>
      <xdr:rowOff>161925</xdr:rowOff>
    </xdr:to>
    <xdr:sp macro="" textlink="">
      <xdr:nvSpPr>
        <xdr:cNvPr id="2" name="右矢印 2">
          <a:extLst>
            <a:ext uri="{FF2B5EF4-FFF2-40B4-BE49-F238E27FC236}">
              <a16:creationId xmlns:a16="http://schemas.microsoft.com/office/drawing/2014/main" id="{1DF754F4-44FE-43EC-89A5-93DA6EEF441F}"/>
            </a:ext>
          </a:extLst>
        </xdr:cNvPr>
        <xdr:cNvSpPr/>
      </xdr:nvSpPr>
      <xdr:spPr>
        <a:xfrm>
          <a:off x="5438775" y="3590925"/>
          <a:ext cx="714375" cy="13525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4ED18-D4FC-4F1F-B6B2-A453978E56D9}">
  <dimension ref="A2:H37"/>
  <sheetViews>
    <sheetView tabSelected="1" workbookViewId="0">
      <selection activeCell="B5" sqref="B5"/>
    </sheetView>
  </sheetViews>
  <sheetFormatPr defaultRowHeight="18.75" x14ac:dyDescent="0.4"/>
  <cols>
    <col min="1" max="1" width="9.125" style="3" customWidth="1"/>
    <col min="2" max="2" width="25.625" style="3" customWidth="1"/>
    <col min="3" max="3" width="20.625" style="3" customWidth="1"/>
    <col min="4" max="4" width="12.625" style="3" customWidth="1"/>
    <col min="5" max="5" width="15.625" style="3" customWidth="1"/>
    <col min="6" max="6" width="25.625" style="3" customWidth="1"/>
    <col min="7" max="7" width="20.625" style="3" customWidth="1"/>
    <col min="8" max="8" width="12.625" style="3" customWidth="1"/>
  </cols>
  <sheetData>
    <row r="2" spans="1:8" x14ac:dyDescent="0.15">
      <c r="A2" s="2"/>
      <c r="B2" s="56" t="s">
        <v>0</v>
      </c>
      <c r="C2" s="56"/>
      <c r="D2" s="56"/>
      <c r="F2" s="56" t="s">
        <v>1</v>
      </c>
      <c r="G2" s="56"/>
      <c r="H2" s="56"/>
    </row>
    <row r="3" spans="1:8" x14ac:dyDescent="0.15">
      <c r="A3" s="2" t="s">
        <v>2</v>
      </c>
      <c r="B3" s="2"/>
      <c r="C3" s="2"/>
      <c r="D3" s="2"/>
      <c r="E3" s="2"/>
      <c r="F3" s="2"/>
      <c r="G3" s="2"/>
      <c r="H3" s="2"/>
    </row>
    <row r="4" spans="1:8" x14ac:dyDescent="0.15">
      <c r="A4" s="2"/>
      <c r="B4" s="4" t="s">
        <v>3</v>
      </c>
      <c r="C4" s="5" t="s">
        <v>4</v>
      </c>
      <c r="D4" s="5" t="s">
        <v>5</v>
      </c>
      <c r="E4" s="5"/>
      <c r="F4" s="5"/>
      <c r="G4" s="5" t="s">
        <v>4</v>
      </c>
      <c r="H4" s="5" t="s">
        <v>5</v>
      </c>
    </row>
    <row r="5" spans="1:8" x14ac:dyDescent="0.15">
      <c r="A5" s="2"/>
      <c r="B5" s="28" t="s">
        <v>6</v>
      </c>
      <c r="C5" s="29"/>
      <c r="D5" s="30" t="s">
        <v>7</v>
      </c>
      <c r="E5" s="9"/>
      <c r="F5" s="39" t="s">
        <v>6</v>
      </c>
      <c r="G5" s="40">
        <f>C5</f>
        <v>0</v>
      </c>
      <c r="H5" s="41" t="s">
        <v>8</v>
      </c>
    </row>
    <row r="6" spans="1:8" x14ac:dyDescent="0.15">
      <c r="A6" s="2"/>
      <c r="B6" s="31" t="s">
        <v>9</v>
      </c>
      <c r="C6" s="8"/>
      <c r="D6" s="32" t="s">
        <v>7</v>
      </c>
      <c r="E6" s="9"/>
      <c r="F6" s="42" t="s">
        <v>9</v>
      </c>
      <c r="G6" s="10">
        <f t="shared" ref="G6:G16" si="0">C6</f>
        <v>0</v>
      </c>
      <c r="H6" s="43" t="s">
        <v>8</v>
      </c>
    </row>
    <row r="7" spans="1:8" x14ac:dyDescent="0.15">
      <c r="A7" s="2"/>
      <c r="B7" s="33" t="s">
        <v>10</v>
      </c>
      <c r="C7" s="8"/>
      <c r="D7" s="34"/>
      <c r="E7" s="9"/>
      <c r="F7" s="44" t="s">
        <v>10</v>
      </c>
      <c r="G7" s="10">
        <f t="shared" si="0"/>
        <v>0</v>
      </c>
      <c r="H7" s="43" t="s">
        <v>8</v>
      </c>
    </row>
    <row r="8" spans="1:8" x14ac:dyDescent="0.15">
      <c r="A8" s="2"/>
      <c r="B8" s="33" t="s">
        <v>11</v>
      </c>
      <c r="C8" s="8"/>
      <c r="D8" s="34"/>
      <c r="E8" s="9"/>
      <c r="F8" s="44" t="s">
        <v>11</v>
      </c>
      <c r="G8" s="10">
        <f t="shared" si="0"/>
        <v>0</v>
      </c>
      <c r="H8" s="43" t="s">
        <v>8</v>
      </c>
    </row>
    <row r="9" spans="1:8" x14ac:dyDescent="0.15">
      <c r="A9" s="2"/>
      <c r="B9" s="33" t="s">
        <v>12</v>
      </c>
      <c r="C9" s="8"/>
      <c r="D9" s="34"/>
      <c r="E9" s="9"/>
      <c r="F9" s="44" t="s">
        <v>12</v>
      </c>
      <c r="G9" s="10">
        <f t="shared" si="0"/>
        <v>0</v>
      </c>
      <c r="H9" s="43" t="s">
        <v>8</v>
      </c>
    </row>
    <row r="10" spans="1:8" x14ac:dyDescent="0.15">
      <c r="A10" s="2"/>
      <c r="B10" s="33" t="s">
        <v>13</v>
      </c>
      <c r="C10" s="8"/>
      <c r="D10" s="34"/>
      <c r="E10" s="9"/>
      <c r="F10" s="44" t="s">
        <v>13</v>
      </c>
      <c r="G10" s="10">
        <f t="shared" si="0"/>
        <v>0</v>
      </c>
      <c r="H10" s="43" t="s">
        <v>8</v>
      </c>
    </row>
    <row r="11" spans="1:8" x14ac:dyDescent="0.15">
      <c r="A11" s="2"/>
      <c r="B11" s="33" t="s">
        <v>14</v>
      </c>
      <c r="C11" s="8"/>
      <c r="D11" s="34"/>
      <c r="E11" s="9"/>
      <c r="F11" s="44" t="s">
        <v>14</v>
      </c>
      <c r="G11" s="10">
        <f t="shared" si="0"/>
        <v>0</v>
      </c>
      <c r="H11" s="43" t="s">
        <v>8</v>
      </c>
    </row>
    <row r="12" spans="1:8" x14ac:dyDescent="0.15">
      <c r="A12" s="2"/>
      <c r="B12" s="35" t="s">
        <v>15</v>
      </c>
      <c r="C12" s="8"/>
      <c r="D12" s="34"/>
      <c r="E12" s="9"/>
      <c r="F12" s="45" t="s">
        <v>15</v>
      </c>
      <c r="G12" s="10">
        <f t="shared" si="0"/>
        <v>0</v>
      </c>
      <c r="H12" s="43" t="s">
        <v>8</v>
      </c>
    </row>
    <row r="13" spans="1:8" x14ac:dyDescent="0.15">
      <c r="A13" s="2"/>
      <c r="B13" s="35" t="s">
        <v>15</v>
      </c>
      <c r="C13" s="8"/>
      <c r="D13" s="34"/>
      <c r="E13" s="9"/>
      <c r="F13" s="45" t="s">
        <v>15</v>
      </c>
      <c r="G13" s="10">
        <f t="shared" si="0"/>
        <v>0</v>
      </c>
      <c r="H13" s="43" t="s">
        <v>8</v>
      </c>
    </row>
    <row r="14" spans="1:8" x14ac:dyDescent="0.15">
      <c r="A14" s="2"/>
      <c r="B14" s="36" t="s">
        <v>15</v>
      </c>
      <c r="C14" s="37"/>
      <c r="D14" s="38"/>
      <c r="E14" s="9"/>
      <c r="F14" s="46" t="s">
        <v>15</v>
      </c>
      <c r="G14" s="47">
        <f t="shared" si="0"/>
        <v>0</v>
      </c>
      <c r="H14" s="48" t="s">
        <v>8</v>
      </c>
    </row>
    <row r="15" spans="1:8" ht="19.5" thickBot="1" x14ac:dyDescent="0.2">
      <c r="A15" s="2"/>
      <c r="B15" s="2"/>
      <c r="C15" s="6"/>
      <c r="D15" s="6"/>
      <c r="E15" s="6"/>
      <c r="F15" s="6"/>
      <c r="G15" s="6"/>
      <c r="H15" s="2"/>
    </row>
    <row r="16" spans="1:8" ht="19.5" thickBot="1" x14ac:dyDescent="0.2">
      <c r="A16" s="2"/>
      <c r="B16" s="11" t="s">
        <v>16</v>
      </c>
      <c r="C16" s="12">
        <f>SUM(C5:C14)</f>
        <v>0</v>
      </c>
      <c r="D16" s="13"/>
      <c r="E16" s="9"/>
      <c r="F16" s="14" t="s">
        <v>16</v>
      </c>
      <c r="G16" s="12">
        <f t="shared" si="0"/>
        <v>0</v>
      </c>
      <c r="H16" s="15"/>
    </row>
    <row r="17" spans="1:8" x14ac:dyDescent="0.15">
      <c r="A17" s="2"/>
      <c r="C17" s="9"/>
      <c r="D17" s="9"/>
      <c r="E17" s="9"/>
      <c r="F17" s="9"/>
      <c r="G17" s="9"/>
    </row>
    <row r="18" spans="1:8" x14ac:dyDescent="0.15">
      <c r="A18" s="2"/>
      <c r="C18" s="9"/>
      <c r="D18" s="9"/>
      <c r="E18" s="9"/>
      <c r="F18" s="9"/>
      <c r="G18" s="9"/>
    </row>
    <row r="19" spans="1:8" x14ac:dyDescent="0.15">
      <c r="A19" s="2" t="s">
        <v>17</v>
      </c>
      <c r="C19" s="9"/>
      <c r="D19" s="9"/>
      <c r="E19" s="9"/>
      <c r="F19" s="9"/>
      <c r="G19" s="9"/>
    </row>
    <row r="20" spans="1:8" x14ac:dyDescent="0.15">
      <c r="A20" s="2"/>
      <c r="C20" s="16" t="s">
        <v>4</v>
      </c>
      <c r="D20" s="16" t="s">
        <v>5</v>
      </c>
      <c r="E20" s="9"/>
      <c r="F20" s="9"/>
      <c r="G20" s="16" t="s">
        <v>4</v>
      </c>
      <c r="H20" s="17" t="s">
        <v>5</v>
      </c>
    </row>
    <row r="21" spans="1:8" x14ac:dyDescent="0.15">
      <c r="A21" s="2"/>
      <c r="B21" s="49" t="s">
        <v>18</v>
      </c>
      <c r="C21" s="29"/>
      <c r="D21" s="50"/>
      <c r="E21" s="9"/>
      <c r="F21" s="52" t="s">
        <v>18</v>
      </c>
      <c r="G21" s="29"/>
      <c r="H21" s="53" t="s">
        <v>19</v>
      </c>
    </row>
    <row r="22" spans="1:8" x14ac:dyDescent="0.15">
      <c r="A22" s="2"/>
      <c r="B22" s="33" t="s">
        <v>20</v>
      </c>
      <c r="C22" s="8"/>
      <c r="D22" s="34"/>
      <c r="E22" s="9"/>
      <c r="F22" s="44" t="s">
        <v>20</v>
      </c>
      <c r="G22" s="10">
        <f>C22</f>
        <v>0</v>
      </c>
      <c r="H22" s="54"/>
    </row>
    <row r="23" spans="1:8" x14ac:dyDescent="0.15">
      <c r="A23" s="2"/>
      <c r="B23" s="33" t="s">
        <v>21</v>
      </c>
      <c r="C23" s="10">
        <f>C21*C22</f>
        <v>0</v>
      </c>
      <c r="D23" s="34"/>
      <c r="E23" s="9"/>
      <c r="F23" s="44" t="s">
        <v>21</v>
      </c>
      <c r="G23" s="10">
        <f>G21*G22</f>
        <v>0</v>
      </c>
      <c r="H23" s="54"/>
    </row>
    <row r="24" spans="1:8" x14ac:dyDescent="0.15">
      <c r="A24" s="2"/>
      <c r="B24" s="36" t="s">
        <v>22</v>
      </c>
      <c r="C24" s="37"/>
      <c r="D24" s="51" t="s">
        <v>23</v>
      </c>
      <c r="E24" s="9"/>
      <c r="F24" s="46" t="s">
        <v>22</v>
      </c>
      <c r="G24" s="37"/>
      <c r="H24" s="55"/>
    </row>
    <row r="25" spans="1:8" ht="19.5" thickBot="1" x14ac:dyDescent="0.2">
      <c r="A25" s="2"/>
      <c r="C25" s="9"/>
      <c r="D25" s="9"/>
      <c r="E25" s="9"/>
      <c r="F25" s="9"/>
      <c r="G25" s="9"/>
    </row>
    <row r="26" spans="1:8" ht="19.5" thickBot="1" x14ac:dyDescent="0.2">
      <c r="A26" s="2"/>
      <c r="B26" s="11" t="s">
        <v>24</v>
      </c>
      <c r="C26" s="12">
        <f>SUM(C23:C24)</f>
        <v>0</v>
      </c>
      <c r="D26" s="13"/>
      <c r="E26" s="9"/>
      <c r="F26" s="14" t="s">
        <v>24</v>
      </c>
      <c r="G26" s="12">
        <f>SUM(G23:G24)</f>
        <v>0</v>
      </c>
      <c r="H26" s="15"/>
    </row>
    <row r="27" spans="1:8" ht="19.5" thickBot="1" x14ac:dyDescent="0.2">
      <c r="A27" s="2"/>
      <c r="C27" s="9"/>
      <c r="D27" s="9"/>
      <c r="E27" s="9"/>
      <c r="F27" s="9"/>
      <c r="G27" s="9"/>
    </row>
    <row r="28" spans="1:8" ht="19.5" thickBot="1" x14ac:dyDescent="0.2">
      <c r="A28" s="2" t="s">
        <v>25</v>
      </c>
      <c r="B28" s="11"/>
      <c r="C28" s="12">
        <f>C26-C16</f>
        <v>0</v>
      </c>
      <c r="D28" s="13"/>
      <c r="E28" s="9"/>
      <c r="F28" s="14"/>
      <c r="G28" s="12">
        <f>(G26+G31)-G16</f>
        <v>0</v>
      </c>
      <c r="H28" s="7" t="s">
        <v>19</v>
      </c>
    </row>
    <row r="29" spans="1:8" x14ac:dyDescent="0.15">
      <c r="A29" s="2"/>
      <c r="C29" s="9"/>
      <c r="D29" s="9"/>
      <c r="E29" s="9"/>
      <c r="F29" s="9"/>
      <c r="G29" s="9"/>
    </row>
    <row r="30" spans="1:8" s="1" customFormat="1" ht="19.5" thickBot="1" x14ac:dyDescent="0.45">
      <c r="A30" s="2"/>
      <c r="B30" s="3"/>
      <c r="C30" s="9"/>
      <c r="D30" s="9"/>
      <c r="E30" s="9"/>
      <c r="F30" s="9"/>
      <c r="G30" s="9"/>
      <c r="H30" s="3"/>
    </row>
    <row r="31" spans="1:8" s="1" customFormat="1" ht="19.5" thickBot="1" x14ac:dyDescent="0.45">
      <c r="A31" s="2" t="s">
        <v>26</v>
      </c>
      <c r="B31" s="3"/>
      <c r="C31" s="18">
        <v>0</v>
      </c>
      <c r="D31" s="9"/>
      <c r="E31" s="9"/>
      <c r="F31" s="9"/>
      <c r="G31" s="19">
        <f>ROUND(((C5+C6)*2/3),-3)</f>
        <v>0</v>
      </c>
      <c r="H31" s="3"/>
    </row>
    <row r="32" spans="1:8" s="1" customFormat="1" ht="19.5" thickBot="1" x14ac:dyDescent="0.45">
      <c r="A32" s="2"/>
      <c r="B32" s="3"/>
      <c r="C32" s="3"/>
      <c r="D32" s="3"/>
      <c r="E32" s="3"/>
      <c r="F32" s="3"/>
      <c r="G32" s="3"/>
      <c r="H32" s="3"/>
    </row>
    <row r="33" spans="1:8" s="1" customFormat="1" ht="19.5" thickBot="1" x14ac:dyDescent="0.45">
      <c r="A33" s="2"/>
      <c r="B33" s="3"/>
      <c r="C33" s="3"/>
      <c r="D33" s="3"/>
      <c r="E33" s="3"/>
      <c r="F33" s="3" t="s">
        <v>27</v>
      </c>
      <c r="G33" s="20" t="str">
        <f>IF((C28&gt;=G28)*AND(C23&gt;=G23),"ＯＫ","ＮＧ")</f>
        <v>ＯＫ</v>
      </c>
      <c r="H33" s="3"/>
    </row>
    <row r="35" spans="1:8" x14ac:dyDescent="0.4">
      <c r="B35" s="3" t="s">
        <v>28</v>
      </c>
    </row>
    <row r="36" spans="1:8" x14ac:dyDescent="0.4">
      <c r="B36" s="3" t="s">
        <v>29</v>
      </c>
      <c r="F36" s="3" t="s">
        <v>31</v>
      </c>
    </row>
    <row r="37" spans="1:8" x14ac:dyDescent="0.4">
      <c r="B37" s="3" t="s">
        <v>30</v>
      </c>
      <c r="F37" s="3" t="s">
        <v>32</v>
      </c>
    </row>
  </sheetData>
  <mergeCells count="2">
    <mergeCell ref="B2:D2"/>
    <mergeCell ref="F2:H2"/>
  </mergeCells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F97FD-5A5A-4B3E-BBB5-00837E05C307}">
  <dimension ref="A2:H37"/>
  <sheetViews>
    <sheetView topLeftCell="A18" workbookViewId="0">
      <selection activeCell="C18" sqref="C18"/>
    </sheetView>
  </sheetViews>
  <sheetFormatPr defaultRowHeight="18.75" x14ac:dyDescent="0.4"/>
  <cols>
    <col min="1" max="1" width="9.125" style="3" customWidth="1"/>
    <col min="2" max="2" width="25.625" style="3" customWidth="1"/>
    <col min="3" max="3" width="20.625" style="3" customWidth="1"/>
    <col min="4" max="4" width="12.625" style="3" customWidth="1"/>
    <col min="5" max="5" width="15.625" style="3" customWidth="1"/>
    <col min="6" max="6" width="25.625" style="3" customWidth="1"/>
    <col min="7" max="7" width="20.625" style="3" customWidth="1"/>
    <col min="8" max="8" width="12.625" style="3" customWidth="1"/>
  </cols>
  <sheetData>
    <row r="2" spans="1:8" x14ac:dyDescent="0.15">
      <c r="A2" s="2"/>
      <c r="B2" s="56" t="s">
        <v>0</v>
      </c>
      <c r="C2" s="56"/>
      <c r="D2" s="56"/>
      <c r="F2" s="56" t="s">
        <v>1</v>
      </c>
      <c r="G2" s="56"/>
      <c r="H2" s="56"/>
    </row>
    <row r="3" spans="1:8" x14ac:dyDescent="0.15">
      <c r="A3" s="2" t="s">
        <v>2</v>
      </c>
      <c r="B3" s="2"/>
      <c r="C3" s="2"/>
      <c r="D3" s="2"/>
      <c r="E3" s="2"/>
      <c r="F3" s="2"/>
      <c r="G3" s="2"/>
      <c r="H3" s="2"/>
    </row>
    <row r="4" spans="1:8" x14ac:dyDescent="0.15">
      <c r="A4" s="2"/>
      <c r="B4" s="4" t="s">
        <v>3</v>
      </c>
      <c r="C4" s="5" t="s">
        <v>4</v>
      </c>
      <c r="D4" s="5" t="s">
        <v>5</v>
      </c>
      <c r="E4" s="5"/>
      <c r="F4" s="5"/>
      <c r="G4" s="5" t="s">
        <v>4</v>
      </c>
      <c r="H4" s="5" t="s">
        <v>5</v>
      </c>
    </row>
    <row r="5" spans="1:8" x14ac:dyDescent="0.15">
      <c r="A5" s="2"/>
      <c r="B5" s="28" t="s">
        <v>6</v>
      </c>
      <c r="C5" s="29">
        <v>3000000</v>
      </c>
      <c r="D5" s="30" t="s">
        <v>7</v>
      </c>
      <c r="E5" s="9"/>
      <c r="F5" s="39" t="s">
        <v>6</v>
      </c>
      <c r="G5" s="40">
        <f>C5</f>
        <v>3000000</v>
      </c>
      <c r="H5" s="41" t="s">
        <v>8</v>
      </c>
    </row>
    <row r="6" spans="1:8" x14ac:dyDescent="0.15">
      <c r="A6" s="2"/>
      <c r="B6" s="31" t="s">
        <v>9</v>
      </c>
      <c r="C6" s="8">
        <v>250000</v>
      </c>
      <c r="D6" s="32" t="s">
        <v>7</v>
      </c>
      <c r="E6" s="9"/>
      <c r="F6" s="42" t="s">
        <v>9</v>
      </c>
      <c r="G6" s="10">
        <f t="shared" ref="G6:G16" si="0">C6</f>
        <v>250000</v>
      </c>
      <c r="H6" s="43" t="s">
        <v>8</v>
      </c>
    </row>
    <row r="7" spans="1:8" x14ac:dyDescent="0.15">
      <c r="A7" s="2"/>
      <c r="B7" s="33" t="s">
        <v>10</v>
      </c>
      <c r="C7" s="8">
        <v>30000</v>
      </c>
      <c r="D7" s="34"/>
      <c r="E7" s="9"/>
      <c r="F7" s="44" t="s">
        <v>10</v>
      </c>
      <c r="G7" s="10">
        <f t="shared" si="0"/>
        <v>30000</v>
      </c>
      <c r="H7" s="43" t="s">
        <v>8</v>
      </c>
    </row>
    <row r="8" spans="1:8" x14ac:dyDescent="0.15">
      <c r="A8" s="2"/>
      <c r="B8" s="33" t="s">
        <v>11</v>
      </c>
      <c r="C8" s="8">
        <v>15000</v>
      </c>
      <c r="D8" s="34"/>
      <c r="E8" s="9"/>
      <c r="F8" s="44" t="s">
        <v>11</v>
      </c>
      <c r="G8" s="10">
        <f t="shared" si="0"/>
        <v>15000</v>
      </c>
      <c r="H8" s="43" t="s">
        <v>8</v>
      </c>
    </row>
    <row r="9" spans="1:8" x14ac:dyDescent="0.15">
      <c r="A9" s="2"/>
      <c r="B9" s="33" t="s">
        <v>12</v>
      </c>
      <c r="C9" s="8">
        <v>10000</v>
      </c>
      <c r="D9" s="34"/>
      <c r="E9" s="9"/>
      <c r="F9" s="44" t="s">
        <v>12</v>
      </c>
      <c r="G9" s="10">
        <f t="shared" si="0"/>
        <v>10000</v>
      </c>
      <c r="H9" s="43" t="s">
        <v>8</v>
      </c>
    </row>
    <row r="10" spans="1:8" x14ac:dyDescent="0.15">
      <c r="A10" s="2"/>
      <c r="B10" s="33" t="s">
        <v>13</v>
      </c>
      <c r="C10" s="8">
        <v>5000</v>
      </c>
      <c r="D10" s="34"/>
      <c r="E10" s="9"/>
      <c r="F10" s="44" t="s">
        <v>13</v>
      </c>
      <c r="G10" s="10">
        <f t="shared" si="0"/>
        <v>5000</v>
      </c>
      <c r="H10" s="43" t="s">
        <v>8</v>
      </c>
    </row>
    <row r="11" spans="1:8" x14ac:dyDescent="0.15">
      <c r="A11" s="2"/>
      <c r="B11" s="33" t="s">
        <v>14</v>
      </c>
      <c r="C11" s="8">
        <v>5000</v>
      </c>
      <c r="D11" s="34"/>
      <c r="E11" s="9"/>
      <c r="F11" s="44" t="s">
        <v>14</v>
      </c>
      <c r="G11" s="10">
        <f t="shared" si="0"/>
        <v>5000</v>
      </c>
      <c r="H11" s="43" t="s">
        <v>8</v>
      </c>
    </row>
    <row r="12" spans="1:8" x14ac:dyDescent="0.15">
      <c r="A12" s="2"/>
      <c r="B12" s="35" t="s">
        <v>15</v>
      </c>
      <c r="C12" s="8"/>
      <c r="D12" s="34"/>
      <c r="E12" s="9"/>
      <c r="F12" s="45" t="s">
        <v>15</v>
      </c>
      <c r="G12" s="10">
        <f t="shared" si="0"/>
        <v>0</v>
      </c>
      <c r="H12" s="43" t="s">
        <v>8</v>
      </c>
    </row>
    <row r="13" spans="1:8" x14ac:dyDescent="0.15">
      <c r="A13" s="2"/>
      <c r="B13" s="35" t="s">
        <v>15</v>
      </c>
      <c r="C13" s="8"/>
      <c r="D13" s="34"/>
      <c r="E13" s="9"/>
      <c r="F13" s="45" t="s">
        <v>15</v>
      </c>
      <c r="G13" s="10">
        <f t="shared" si="0"/>
        <v>0</v>
      </c>
      <c r="H13" s="43" t="s">
        <v>8</v>
      </c>
    </row>
    <row r="14" spans="1:8" x14ac:dyDescent="0.15">
      <c r="A14" s="2"/>
      <c r="B14" s="36" t="s">
        <v>15</v>
      </c>
      <c r="C14" s="37"/>
      <c r="D14" s="38"/>
      <c r="E14" s="9"/>
      <c r="F14" s="46" t="s">
        <v>15</v>
      </c>
      <c r="G14" s="47">
        <f t="shared" si="0"/>
        <v>0</v>
      </c>
      <c r="H14" s="48" t="s">
        <v>8</v>
      </c>
    </row>
    <row r="15" spans="1:8" ht="19.5" thickBot="1" x14ac:dyDescent="0.2">
      <c r="A15" s="2"/>
      <c r="B15" s="2"/>
      <c r="C15" s="6"/>
      <c r="D15" s="6"/>
      <c r="E15" s="6"/>
      <c r="F15" s="6"/>
      <c r="G15" s="6"/>
      <c r="H15" s="2"/>
    </row>
    <row r="16" spans="1:8" ht="19.5" thickBot="1" x14ac:dyDescent="0.2">
      <c r="A16" s="2"/>
      <c r="B16" s="11" t="s">
        <v>16</v>
      </c>
      <c r="C16" s="12">
        <f>SUM(C5:C14)</f>
        <v>3315000</v>
      </c>
      <c r="D16" s="13"/>
      <c r="E16" s="9"/>
      <c r="F16" s="14" t="s">
        <v>16</v>
      </c>
      <c r="G16" s="12">
        <f t="shared" si="0"/>
        <v>3315000</v>
      </c>
      <c r="H16" s="15"/>
    </row>
    <row r="17" spans="1:8" x14ac:dyDescent="0.15">
      <c r="A17" s="2"/>
      <c r="C17" s="9"/>
      <c r="D17" s="9"/>
      <c r="E17" s="9"/>
      <c r="F17" s="9"/>
      <c r="G17" s="9"/>
    </row>
    <row r="18" spans="1:8" x14ac:dyDescent="0.15">
      <c r="A18" s="2"/>
      <c r="C18" s="9"/>
      <c r="D18" s="9"/>
      <c r="E18" s="9"/>
      <c r="F18" s="9"/>
      <c r="G18" s="9"/>
    </row>
    <row r="19" spans="1:8" x14ac:dyDescent="0.15">
      <c r="A19" s="2" t="s">
        <v>17</v>
      </c>
      <c r="C19" s="9"/>
      <c r="D19" s="9"/>
      <c r="E19" s="9"/>
      <c r="F19" s="9"/>
      <c r="G19" s="9"/>
    </row>
    <row r="20" spans="1:8" x14ac:dyDescent="0.15">
      <c r="A20" s="2"/>
      <c r="C20" s="16" t="s">
        <v>4</v>
      </c>
      <c r="D20" s="16" t="s">
        <v>5</v>
      </c>
      <c r="E20" s="9"/>
      <c r="F20" s="9"/>
      <c r="G20" s="16" t="s">
        <v>4</v>
      </c>
      <c r="H20" s="17" t="s">
        <v>5</v>
      </c>
    </row>
    <row r="21" spans="1:8" x14ac:dyDescent="0.15">
      <c r="A21" s="2"/>
      <c r="B21" s="49" t="s">
        <v>18</v>
      </c>
      <c r="C21" s="29">
        <v>22000</v>
      </c>
      <c r="D21" s="50"/>
      <c r="E21" s="9"/>
      <c r="F21" s="52" t="s">
        <v>18</v>
      </c>
      <c r="G21" s="29">
        <v>10800</v>
      </c>
      <c r="H21" s="53" t="s">
        <v>19</v>
      </c>
    </row>
    <row r="22" spans="1:8" x14ac:dyDescent="0.15">
      <c r="A22" s="2"/>
      <c r="B22" s="33" t="s">
        <v>20</v>
      </c>
      <c r="C22" s="8">
        <v>180</v>
      </c>
      <c r="D22" s="34"/>
      <c r="E22" s="9"/>
      <c r="F22" s="44" t="s">
        <v>20</v>
      </c>
      <c r="G22" s="10">
        <f>C22</f>
        <v>180</v>
      </c>
      <c r="H22" s="54"/>
    </row>
    <row r="23" spans="1:8" x14ac:dyDescent="0.15">
      <c r="A23" s="2"/>
      <c r="B23" s="33" t="s">
        <v>21</v>
      </c>
      <c r="C23" s="10">
        <f>C21*C22</f>
        <v>3960000</v>
      </c>
      <c r="D23" s="34"/>
      <c r="E23" s="9"/>
      <c r="F23" s="44" t="s">
        <v>21</v>
      </c>
      <c r="G23" s="10">
        <f>G21*G22</f>
        <v>1944000</v>
      </c>
      <c r="H23" s="54"/>
    </row>
    <row r="24" spans="1:8" x14ac:dyDescent="0.15">
      <c r="A24" s="2"/>
      <c r="B24" s="36" t="s">
        <v>22</v>
      </c>
      <c r="C24" s="37"/>
      <c r="D24" s="51" t="s">
        <v>23</v>
      </c>
      <c r="E24" s="9"/>
      <c r="F24" s="46" t="s">
        <v>22</v>
      </c>
      <c r="G24" s="37"/>
      <c r="H24" s="55"/>
    </row>
    <row r="25" spans="1:8" ht="19.5" thickBot="1" x14ac:dyDescent="0.2">
      <c r="A25" s="2"/>
      <c r="C25" s="9"/>
      <c r="D25" s="9"/>
      <c r="E25" s="9"/>
      <c r="F25" s="9"/>
      <c r="G25" s="9"/>
    </row>
    <row r="26" spans="1:8" ht="19.5" thickBot="1" x14ac:dyDescent="0.2">
      <c r="A26" s="2"/>
      <c r="B26" s="11" t="s">
        <v>24</v>
      </c>
      <c r="C26" s="12">
        <f>SUM(C23:C24)</f>
        <v>3960000</v>
      </c>
      <c r="D26" s="13"/>
      <c r="E26" s="9"/>
      <c r="F26" s="14" t="s">
        <v>24</v>
      </c>
      <c r="G26" s="12">
        <f>SUM(G23:G24)</f>
        <v>1944000</v>
      </c>
      <c r="H26" s="15"/>
    </row>
    <row r="27" spans="1:8" ht="19.5" thickBot="1" x14ac:dyDescent="0.2">
      <c r="A27" s="2"/>
      <c r="C27" s="9"/>
      <c r="D27" s="9"/>
      <c r="E27" s="9"/>
      <c r="F27" s="9"/>
      <c r="G27" s="9"/>
    </row>
    <row r="28" spans="1:8" ht="19.5" thickBot="1" x14ac:dyDescent="0.2">
      <c r="A28" s="2" t="s">
        <v>25</v>
      </c>
      <c r="B28" s="11"/>
      <c r="C28" s="12">
        <f>C26-C16</f>
        <v>645000</v>
      </c>
      <c r="D28" s="13"/>
      <c r="E28" s="9"/>
      <c r="F28" s="14"/>
      <c r="G28" s="12">
        <f>(G26+G31)-G16</f>
        <v>629000</v>
      </c>
      <c r="H28" s="7" t="s">
        <v>19</v>
      </c>
    </row>
    <row r="29" spans="1:8" x14ac:dyDescent="0.15">
      <c r="A29" s="2"/>
      <c r="C29" s="9"/>
      <c r="D29" s="9"/>
      <c r="E29" s="9"/>
      <c r="F29" s="9"/>
      <c r="G29" s="9"/>
    </row>
    <row r="30" spans="1:8" s="1" customFormat="1" ht="19.5" thickBot="1" x14ac:dyDescent="0.45">
      <c r="A30" s="2"/>
      <c r="B30" s="3"/>
      <c r="C30" s="9"/>
      <c r="D30" s="9"/>
      <c r="E30" s="9"/>
      <c r="F30" s="9"/>
      <c r="G30" s="9"/>
      <c r="H30" s="3"/>
    </row>
    <row r="31" spans="1:8" s="1" customFormat="1" ht="19.5" thickBot="1" x14ac:dyDescent="0.45">
      <c r="A31" s="2" t="s">
        <v>26</v>
      </c>
      <c r="B31" s="3"/>
      <c r="C31" s="18">
        <v>0</v>
      </c>
      <c r="D31" s="9"/>
      <c r="E31" s="9"/>
      <c r="F31" s="9"/>
      <c r="G31" s="19">
        <f>MIN(ROUND(((C5+C6)*2/3),-3),2000000)</f>
        <v>2000000</v>
      </c>
      <c r="H31" s="3"/>
    </row>
    <row r="32" spans="1:8" s="1" customFormat="1" ht="19.5" thickBot="1" x14ac:dyDescent="0.45">
      <c r="A32" s="2"/>
      <c r="B32" s="3"/>
      <c r="C32" s="3"/>
      <c r="D32" s="3"/>
      <c r="E32" s="3"/>
      <c r="F32" s="3"/>
      <c r="G32" s="3"/>
      <c r="H32" s="3"/>
    </row>
    <row r="33" spans="1:8" s="1" customFormat="1" ht="19.5" thickBot="1" x14ac:dyDescent="0.45">
      <c r="A33" s="2"/>
      <c r="B33" s="3"/>
      <c r="C33" s="3"/>
      <c r="D33" s="3"/>
      <c r="E33" s="3"/>
      <c r="F33" s="3" t="s">
        <v>27</v>
      </c>
      <c r="G33" s="20" t="str">
        <f>IF((C28&gt;=G28)*AND(C23&gt;=G23),"ＯＫ","ＮＧ")</f>
        <v>ＯＫ</v>
      </c>
      <c r="H33" s="3"/>
    </row>
    <row r="34" spans="1:8" s="1" customFormat="1" ht="19.5" thickBot="1" x14ac:dyDescent="0.45">
      <c r="A34" s="2"/>
      <c r="B34" s="3"/>
      <c r="C34" s="3"/>
      <c r="D34" s="3"/>
      <c r="E34" s="3"/>
      <c r="F34" s="3"/>
      <c r="G34" s="21"/>
      <c r="H34" s="3"/>
    </row>
    <row r="35" spans="1:8" x14ac:dyDescent="0.4">
      <c r="B35" s="22" t="s">
        <v>28</v>
      </c>
      <c r="C35" s="23"/>
    </row>
    <row r="36" spans="1:8" x14ac:dyDescent="0.4">
      <c r="B36" s="24" t="s">
        <v>29</v>
      </c>
      <c r="C36" s="25"/>
      <c r="F36" s="3" t="s">
        <v>31</v>
      </c>
    </row>
    <row r="37" spans="1:8" ht="19.5" thickBot="1" x14ac:dyDescent="0.45">
      <c r="B37" s="26" t="s">
        <v>30</v>
      </c>
      <c r="C37" s="27"/>
      <c r="F37" s="3" t="s">
        <v>32</v>
      </c>
    </row>
  </sheetData>
  <mergeCells count="2">
    <mergeCell ref="B2:D2"/>
    <mergeCell ref="F2:H2"/>
  </mergeCells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リース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大逸 優人</dc:creator>
  <cp:lastModifiedBy>大逸 優人</cp:lastModifiedBy>
  <dcterms:created xsi:type="dcterms:W3CDTF">2026-06-08T04:54:25Z</dcterms:created>
  <dcterms:modified xsi:type="dcterms:W3CDTF">2026-06-17T01:19:58Z</dcterms:modified>
</cp:coreProperties>
</file>