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toyooka.lg.jp\dfsroot\5文化・スポーツ振興課\03_文化芸術係\03_豊岡市美術展\第76回\76公募要項･公募要領発送\児童・生徒の部\メール送付用（市内学校園用）\"/>
    </mc:Choice>
  </mc:AlternateContent>
  <xr:revisionPtr revIDLastSave="0" documentId="13_ncr:1_{CBCD8104-2B5B-458A-B0CD-EBA06F009C6F}" xr6:coauthVersionLast="47" xr6:coauthVersionMax="47" xr10:uidLastSave="{00000000-0000-0000-0000-000000000000}"/>
  <bookViews>
    <workbookView xWindow="-120" yWindow="-120" windowWidth="29040" windowHeight="15720" tabRatio="906" activeTab="1" xr2:uid="{00000000-000D-0000-FFFF-FFFF00000000}"/>
  </bookViews>
  <sheets>
    <sheet name="協賛展示出品者" sheetId="9" r:id="rId1"/>
    <sheet name="出品申込書" sheetId="13" r:id="rId2"/>
    <sheet name="共通出品ﾗﾍﾞﾙ" sheetId="5" r:id="rId3"/>
    <sheet name="協賛展示作品ﾗﾍﾞﾙ" sheetId="6" r:id="rId4"/>
    <sheet name="外字連絡票" sheetId="14" r:id="rId5"/>
    <sheet name="校園塾コード" sheetId="12" state="hidden" r:id="rId6"/>
  </sheets>
  <definedNames>
    <definedName name="_xlnm._FilterDatabase" localSheetId="0" hidden="1">協賛展示出品者!$A$5:$R$205</definedName>
    <definedName name="_xlnm.Print_Area" localSheetId="2">共通出品ﾗﾍﾞﾙ!$C$1:$R$29</definedName>
    <definedName name="_xlnm.Print_Area" localSheetId="3">協賛展示作品ﾗﾍﾞﾙ!$C$1:$Z$43</definedName>
    <definedName name="_xlnm.Print_Area" localSheetId="0">協賛展示出品者!$B$1:$J$205</definedName>
    <definedName name="_xlnm.Print_Titles" localSheetId="0">協賛展示出品者!$1:$5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9" l="1"/>
  <c r="Q7" i="5" s="1"/>
  <c r="C205" i="9"/>
  <c r="C204" i="9"/>
  <c r="C203" i="9"/>
  <c r="C202" i="9"/>
  <c r="C201" i="9"/>
  <c r="C200" i="9"/>
  <c r="C199" i="9"/>
  <c r="C198" i="9"/>
  <c r="C197" i="9"/>
  <c r="C196" i="9"/>
  <c r="C195" i="9"/>
  <c r="C194" i="9"/>
  <c r="C193" i="9"/>
  <c r="C192" i="9"/>
  <c r="C191" i="9"/>
  <c r="C190" i="9"/>
  <c r="C189" i="9"/>
  <c r="C188" i="9"/>
  <c r="C187" i="9"/>
  <c r="C186" i="9"/>
  <c r="C185" i="9"/>
  <c r="C184" i="9"/>
  <c r="C183" i="9"/>
  <c r="C182" i="9"/>
  <c r="C181" i="9"/>
  <c r="C180" i="9"/>
  <c r="C179" i="9"/>
  <c r="C178" i="9"/>
  <c r="C177" i="9"/>
  <c r="C176" i="9"/>
  <c r="C175" i="9"/>
  <c r="C174" i="9"/>
  <c r="C173" i="9"/>
  <c r="C172" i="9"/>
  <c r="C171" i="9"/>
  <c r="C170" i="9"/>
  <c r="C169" i="9"/>
  <c r="C168" i="9"/>
  <c r="C167" i="9"/>
  <c r="C166" i="9"/>
  <c r="C165" i="9"/>
  <c r="C164" i="9"/>
  <c r="C163" i="9"/>
  <c r="C162" i="9"/>
  <c r="C161" i="9"/>
  <c r="C160" i="9"/>
  <c r="C159" i="9"/>
  <c r="C158" i="9"/>
  <c r="C157" i="9"/>
  <c r="C156" i="9"/>
  <c r="C155" i="9"/>
  <c r="C154" i="9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136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120" i="9"/>
  <c r="C119" i="9"/>
  <c r="C118" i="9"/>
  <c r="C117" i="9"/>
  <c r="C116" i="9"/>
  <c r="C115" i="9"/>
  <c r="C114" i="9"/>
  <c r="C113" i="9"/>
  <c r="C112" i="9"/>
  <c r="C111" i="9"/>
  <c r="C110" i="9"/>
  <c r="C109" i="9"/>
  <c r="C108" i="9"/>
  <c r="C107" i="9"/>
  <c r="C106" i="9"/>
  <c r="C105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B30" i="13" s="1"/>
  <c r="C6" i="9"/>
  <c r="X39" i="6"/>
  <c r="R39" i="6"/>
  <c r="L39" i="6"/>
  <c r="F39" i="6"/>
  <c r="X30" i="6"/>
  <c r="R30" i="6"/>
  <c r="L30" i="6"/>
  <c r="F30" i="6"/>
  <c r="X21" i="6"/>
  <c r="R21" i="6"/>
  <c r="L21" i="6"/>
  <c r="F21" i="6"/>
  <c r="X12" i="6"/>
  <c r="R12" i="6"/>
  <c r="L12" i="6"/>
  <c r="F12" i="6"/>
  <c r="X3" i="6"/>
  <c r="R3" i="6"/>
  <c r="L3" i="6"/>
  <c r="F3" i="6"/>
  <c r="X42" i="6"/>
  <c r="V42" i="6"/>
  <c r="R42" i="6"/>
  <c r="P42" i="6"/>
  <c r="L42" i="6"/>
  <c r="J42" i="6"/>
  <c r="F42" i="6"/>
  <c r="D42" i="6"/>
  <c r="X33" i="6"/>
  <c r="V33" i="6"/>
  <c r="R33" i="6"/>
  <c r="P33" i="6"/>
  <c r="L33" i="6"/>
  <c r="J33" i="6"/>
  <c r="F33" i="6"/>
  <c r="D33" i="6"/>
  <c r="X24" i="6"/>
  <c r="V24" i="6"/>
  <c r="R24" i="6"/>
  <c r="P24" i="6"/>
  <c r="L24" i="6"/>
  <c r="J24" i="6"/>
  <c r="F24" i="6"/>
  <c r="D24" i="6"/>
  <c r="X15" i="6"/>
  <c r="V15" i="6"/>
  <c r="R15" i="6"/>
  <c r="P15" i="6"/>
  <c r="L15" i="6"/>
  <c r="J15" i="6"/>
  <c r="F15" i="6"/>
  <c r="D15" i="6"/>
  <c r="X6" i="6"/>
  <c r="V6" i="6"/>
  <c r="P6" i="6"/>
  <c r="J6" i="6"/>
  <c r="D6" i="6"/>
  <c r="F6" i="6"/>
  <c r="L6" i="6"/>
  <c r="R6" i="6"/>
  <c r="Q26" i="5"/>
  <c r="M26" i="5"/>
  <c r="I26" i="5"/>
  <c r="E26" i="5"/>
  <c r="Q20" i="5"/>
  <c r="M20" i="5"/>
  <c r="I20" i="5"/>
  <c r="E20" i="5"/>
  <c r="Q14" i="5"/>
  <c r="M14" i="5"/>
  <c r="I14" i="5"/>
  <c r="E14" i="5"/>
  <c r="Q8" i="5"/>
  <c r="M8" i="5"/>
  <c r="I8" i="5"/>
  <c r="E8" i="5"/>
  <c r="Q2" i="5"/>
  <c r="M2" i="5"/>
  <c r="I2" i="5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D1" i="14"/>
  <c r="P11" i="5"/>
  <c r="P17" i="5" s="1"/>
  <c r="P23" i="5" s="1"/>
  <c r="P29" i="5" s="1"/>
  <c r="L11" i="5"/>
  <c r="L17" i="5"/>
  <c r="L23" i="5" s="1"/>
  <c r="L29" i="5" s="1"/>
  <c r="H11" i="5"/>
  <c r="H17" i="5" s="1"/>
  <c r="H23" i="5" s="1"/>
  <c r="H29" i="5" s="1"/>
  <c r="I1" i="13"/>
  <c r="D11" i="5"/>
  <c r="D17" i="5" s="1"/>
  <c r="D23" i="5" s="1"/>
  <c r="D29" i="5" s="1"/>
  <c r="E5" i="5"/>
  <c r="F5" i="5"/>
  <c r="E2" i="5"/>
  <c r="E4" i="5"/>
  <c r="I5" i="5"/>
  <c r="I4" i="5" s="1"/>
  <c r="B28" i="13"/>
  <c r="M5" i="5" l="1"/>
  <c r="B31" i="13"/>
  <c r="J5" i="5"/>
  <c r="B24" i="13"/>
  <c r="I1" i="5"/>
  <c r="M13" i="5"/>
  <c r="D2" i="14"/>
  <c r="E25" i="5"/>
  <c r="E1" i="5"/>
  <c r="M19" i="5"/>
  <c r="I13" i="5"/>
  <c r="I7" i="5"/>
  <c r="Q25" i="5"/>
  <c r="I25" i="5"/>
  <c r="E13" i="5"/>
  <c r="Q19" i="5"/>
  <c r="M1" i="5"/>
  <c r="I19" i="5"/>
  <c r="Q13" i="5"/>
  <c r="E7" i="5"/>
  <c r="M7" i="5"/>
  <c r="M25" i="5"/>
  <c r="Q1" i="5"/>
  <c r="I2" i="13"/>
  <c r="E19" i="5"/>
  <c r="B25" i="13"/>
  <c r="B34" i="13" s="1"/>
  <c r="B32" i="13"/>
  <c r="B29" i="13"/>
  <c r="B27" i="13"/>
  <c r="B33" i="13"/>
  <c r="B26" i="13"/>
  <c r="M4" i="5" l="1"/>
  <c r="Q5" i="5"/>
  <c r="N5" i="5"/>
  <c r="Q4" i="5" l="1"/>
  <c r="R5" i="5"/>
  <c r="E11" i="5"/>
  <c r="F11" i="5" l="1"/>
  <c r="I11" i="5"/>
  <c r="E10" i="5"/>
  <c r="I10" i="5" l="1"/>
  <c r="M11" i="5"/>
  <c r="J11" i="5"/>
  <c r="N11" i="5" l="1"/>
  <c r="Q11" i="5"/>
  <c r="M10" i="5"/>
  <c r="Q10" i="5" l="1"/>
  <c r="E17" i="5"/>
  <c r="R11" i="5"/>
  <c r="F17" i="5" l="1"/>
  <c r="I17" i="5"/>
  <c r="E16" i="5"/>
  <c r="I16" i="5" l="1"/>
  <c r="M17" i="5"/>
  <c r="J17" i="5"/>
  <c r="N17" i="5" l="1"/>
  <c r="Q17" i="5"/>
  <c r="M16" i="5"/>
  <c r="Q16" i="5" l="1"/>
  <c r="E23" i="5"/>
  <c r="R17" i="5"/>
  <c r="F23" i="5" l="1"/>
  <c r="I23" i="5"/>
  <c r="E22" i="5"/>
  <c r="I22" i="5" l="1"/>
  <c r="M23" i="5"/>
  <c r="J23" i="5"/>
  <c r="N23" i="5" l="1"/>
  <c r="Q23" i="5"/>
  <c r="M22" i="5"/>
  <c r="Q22" i="5" l="1"/>
  <c r="E29" i="5"/>
  <c r="R23" i="5"/>
  <c r="F29" i="5" l="1"/>
  <c r="I29" i="5"/>
  <c r="E28" i="5"/>
  <c r="I28" i="5" l="1"/>
  <c r="J29" i="5"/>
  <c r="M29" i="5"/>
  <c r="N29" i="5" l="1"/>
  <c r="Q29" i="5"/>
  <c r="M28" i="5"/>
  <c r="R29" i="5" l="1"/>
  <c r="Q28" i="5"/>
</calcChain>
</file>

<file path=xl/sharedStrings.xml><?xml version="1.0" encoding="utf-8"?>
<sst xmlns="http://schemas.openxmlformats.org/spreadsheetml/2006/main" count="424" uniqueCount="235">
  <si>
    <t>立体作品</t>
    <rPh sb="0" eb="2">
      <t>リッタイ</t>
    </rPh>
    <rPh sb="2" eb="4">
      <t>サクヒン</t>
    </rPh>
    <phoneticPr fontId="1"/>
  </si>
  <si>
    <t>学校園教室名</t>
    <rPh sb="0" eb="2">
      <t>ガッコウ</t>
    </rPh>
    <rPh sb="2" eb="3">
      <t>エン</t>
    </rPh>
    <rPh sb="3" eb="5">
      <t>キョウシツ</t>
    </rPh>
    <rPh sb="5" eb="6">
      <t>メイ</t>
    </rPh>
    <phoneticPr fontId="1"/>
  </si>
  <si>
    <t>団　　　体　　　名</t>
    <rPh sb="0" eb="5">
      <t>ダンタイ</t>
    </rPh>
    <rPh sb="8" eb="9">
      <t>メイ</t>
    </rPh>
    <phoneticPr fontId="1"/>
  </si>
  <si>
    <t>郵便番号</t>
    <rPh sb="0" eb="4">
      <t>ユウビンバンゴウ</t>
    </rPh>
    <phoneticPr fontId="1"/>
  </si>
  <si>
    <t>柴山幼稚園</t>
  </si>
  <si>
    <t>長井幼稚園</t>
  </si>
  <si>
    <t>出石幼稚園</t>
  </si>
  <si>
    <t>福住幼稚園</t>
  </si>
  <si>
    <t>うづか幼稚園</t>
  </si>
  <si>
    <t>村岡幼稚園</t>
  </si>
  <si>
    <t>射添幼稚園</t>
  </si>
  <si>
    <t>静修保育園</t>
  </si>
  <si>
    <t>八条小学校</t>
  </si>
  <si>
    <t>豊岡小学校</t>
  </si>
  <si>
    <t>五荘小学校</t>
  </si>
  <si>
    <t>田鶴野小学校</t>
  </si>
  <si>
    <t>三江小学校</t>
  </si>
  <si>
    <t>新田小学校</t>
  </si>
  <si>
    <t>神美小学校</t>
  </si>
  <si>
    <t>中筋小学校</t>
  </si>
  <si>
    <t>城崎小学校</t>
  </si>
  <si>
    <t>八代小学校</t>
  </si>
  <si>
    <t>府中小学校</t>
  </si>
  <si>
    <t>日高小学校</t>
  </si>
  <si>
    <t>三方小学校</t>
  </si>
  <si>
    <t>清滝小学校</t>
  </si>
  <si>
    <t>柴山小学校</t>
  </si>
  <si>
    <t>香住小学校</t>
  </si>
  <si>
    <t>長井小学校</t>
  </si>
  <si>
    <t>余部小学校</t>
  </si>
  <si>
    <t>弘道小学校</t>
  </si>
  <si>
    <t>福住小学校</t>
  </si>
  <si>
    <t>小坂小学校</t>
  </si>
  <si>
    <t>小野小学校</t>
  </si>
  <si>
    <t>合橋小学校</t>
  </si>
  <si>
    <t>資母小学校</t>
  </si>
  <si>
    <t>養父小学校</t>
  </si>
  <si>
    <t>広谷小学校</t>
  </si>
  <si>
    <t>建屋小学校</t>
  </si>
  <si>
    <t>大屋小学校</t>
  </si>
  <si>
    <t>高柳小学校</t>
  </si>
  <si>
    <t>八鹿小学校</t>
  </si>
  <si>
    <t>伊佐小学校</t>
  </si>
  <si>
    <t>宿南小学校</t>
  </si>
  <si>
    <t>枚田小学校</t>
  </si>
  <si>
    <t>東河小学校</t>
  </si>
  <si>
    <t>竹田小学校</t>
  </si>
  <si>
    <t>大蔵小学校</t>
  </si>
  <si>
    <t>糸井小学校</t>
  </si>
  <si>
    <t>梁瀬小学校</t>
  </si>
  <si>
    <t>中川小学校</t>
  </si>
  <si>
    <t>山口小学校</t>
  </si>
  <si>
    <t>生野小学校</t>
  </si>
  <si>
    <t>兎塚小学校</t>
  </si>
  <si>
    <t>村岡小学校</t>
  </si>
  <si>
    <t>射添小学校</t>
  </si>
  <si>
    <t>小代小学校</t>
  </si>
  <si>
    <t>温泉小学校</t>
  </si>
  <si>
    <t>照来小学校</t>
  </si>
  <si>
    <t>浜坂南小学校</t>
  </si>
  <si>
    <t>浜坂東小学校</t>
  </si>
  <si>
    <t>浜坂北小学校</t>
  </si>
  <si>
    <t>浜坂西小学校</t>
  </si>
  <si>
    <t>豊岡南中学校</t>
  </si>
  <si>
    <t>豊岡北中学校</t>
  </si>
  <si>
    <t>港中学校</t>
  </si>
  <si>
    <t>城崎中学校</t>
  </si>
  <si>
    <t>日高東中学校</t>
  </si>
  <si>
    <t>日高西中学校</t>
  </si>
  <si>
    <t>香住第一中学校</t>
  </si>
  <si>
    <t>出石中学校</t>
  </si>
  <si>
    <t>但東中学校</t>
  </si>
  <si>
    <t>養父中学校</t>
  </si>
  <si>
    <t>大屋中学校</t>
  </si>
  <si>
    <t>和田山中学校</t>
  </si>
  <si>
    <t>梁瀬中学校</t>
  </si>
  <si>
    <t>朝来中学校</t>
  </si>
  <si>
    <t>生野中学校</t>
  </si>
  <si>
    <t>村岡中学校</t>
  </si>
  <si>
    <t>小代中学校</t>
  </si>
  <si>
    <t>夢が丘中学校</t>
  </si>
  <si>
    <t>浜坂中学校</t>
  </si>
  <si>
    <t>豊岡絵画教室</t>
  </si>
  <si>
    <t>題　　　　　　　名</t>
    <rPh sb="0" eb="1">
      <t>ダイ</t>
    </rPh>
    <rPh sb="8" eb="9">
      <t>メイ</t>
    </rPh>
    <phoneticPr fontId="1"/>
  </si>
  <si>
    <t>通し番号</t>
    <rPh sb="0" eb="1">
      <t>トオ</t>
    </rPh>
    <rPh sb="2" eb="4">
      <t>バンゴウ</t>
    </rPh>
    <phoneticPr fontId="1"/>
  </si>
  <si>
    <t>氏名ふりがな</t>
    <rPh sb="0" eb="2">
      <t>シメイ</t>
    </rPh>
    <phoneticPr fontId="1"/>
  </si>
  <si>
    <t>　豊岡市美術展事務局　御中</t>
    <rPh sb="1" eb="4">
      <t>トヨオカシ</t>
    </rPh>
    <rPh sb="4" eb="7">
      <t>ビジュツテン</t>
    </rPh>
    <rPh sb="7" eb="10">
      <t>ジムキョク</t>
    </rPh>
    <rPh sb="11" eb="13">
      <t>オンチュウ</t>
    </rPh>
    <phoneticPr fontId="1"/>
  </si>
  <si>
    <t>記</t>
    <rPh sb="0" eb="1">
      <t>キ</t>
    </rPh>
    <phoneticPr fontId="1"/>
  </si>
  <si>
    <t>小  １</t>
    <rPh sb="0" eb="1">
      <t>ショウ</t>
    </rPh>
    <phoneticPr fontId="1"/>
  </si>
  <si>
    <t>　　２</t>
    <phoneticPr fontId="1"/>
  </si>
  <si>
    <t>　　３</t>
    <phoneticPr fontId="1"/>
  </si>
  <si>
    <t>　　４</t>
    <phoneticPr fontId="1"/>
  </si>
  <si>
    <t>　　５</t>
    <phoneticPr fontId="1"/>
  </si>
  <si>
    <t>　　６</t>
    <phoneticPr fontId="1"/>
  </si>
  <si>
    <t>中  １</t>
    <rPh sb="0" eb="1">
      <t>チュウ</t>
    </rPh>
    <phoneticPr fontId="1"/>
  </si>
  <si>
    <t>合　計</t>
    <rPh sb="0" eb="1">
      <t>ゴウ</t>
    </rPh>
    <rPh sb="2" eb="3">
      <t>ケイ</t>
    </rPh>
    <phoneticPr fontId="1"/>
  </si>
  <si>
    <t>校園塾コード</t>
    <rPh sb="0" eb="1">
      <t>コウ</t>
    </rPh>
    <rPh sb="1" eb="2">
      <t>エン</t>
    </rPh>
    <rPh sb="2" eb="3">
      <t>ジュク</t>
    </rPh>
    <phoneticPr fontId="1"/>
  </si>
  <si>
    <t>部　門</t>
    <rPh sb="0" eb="1">
      <t>ブ</t>
    </rPh>
    <rPh sb="2" eb="3">
      <t>モン</t>
    </rPh>
    <phoneticPr fontId="1"/>
  </si>
  <si>
    <t>豊岡聴覚特別支援学校</t>
    <rPh sb="2" eb="4">
      <t>チョウカク</t>
    </rPh>
    <rPh sb="4" eb="6">
      <t>トクベツ</t>
    </rPh>
    <rPh sb="6" eb="8">
      <t>シエン</t>
    </rPh>
    <rPh sb="8" eb="10">
      <t>ガッコウ</t>
    </rPh>
    <phoneticPr fontId="1"/>
  </si>
  <si>
    <t>出石特別支援学校</t>
    <rPh sb="2" eb="4">
      <t>トクベツ</t>
    </rPh>
    <rPh sb="4" eb="6">
      <t>シエン</t>
    </rPh>
    <phoneticPr fontId="1"/>
  </si>
  <si>
    <t>和田山特別支援学校</t>
    <rPh sb="3" eb="5">
      <t>トクベツ</t>
    </rPh>
    <rPh sb="5" eb="7">
      <t>シエン</t>
    </rPh>
    <phoneticPr fontId="1"/>
  </si>
  <si>
    <t>合橋認定こども園</t>
    <rPh sb="2" eb="4">
      <t>ニンテイ</t>
    </rPh>
    <rPh sb="7" eb="8">
      <t>エン</t>
    </rPh>
    <phoneticPr fontId="1"/>
  </si>
  <si>
    <t>資母認定こども園</t>
    <rPh sb="0" eb="1">
      <t>シ</t>
    </rPh>
    <rPh sb="2" eb="4">
      <t>ニンテイ</t>
    </rPh>
    <rPh sb="7" eb="8">
      <t>エン</t>
    </rPh>
    <phoneticPr fontId="1"/>
  </si>
  <si>
    <t>浜坂認定こども園</t>
    <rPh sb="0" eb="2">
      <t>ハマサカ</t>
    </rPh>
    <rPh sb="2" eb="4">
      <t>ニンテイ</t>
    </rPh>
    <rPh sb="7" eb="8">
      <t>エン</t>
    </rPh>
    <phoneticPr fontId="1"/>
  </si>
  <si>
    <t>大庭認定こども園</t>
    <rPh sb="0" eb="2">
      <t>オオバ</t>
    </rPh>
    <rPh sb="2" eb="4">
      <t>ニンテイ</t>
    </rPh>
    <rPh sb="7" eb="8">
      <t>エン</t>
    </rPh>
    <phoneticPr fontId="1"/>
  </si>
  <si>
    <t>西保育園</t>
    <rPh sb="0" eb="1">
      <t>ニシ</t>
    </rPh>
    <rPh sb="1" eb="4">
      <t>ホイクエン</t>
    </rPh>
    <phoneticPr fontId="1"/>
  </si>
  <si>
    <t>蓼川第二保育園</t>
    <rPh sb="0" eb="1">
      <t>タデ</t>
    </rPh>
    <rPh sb="1" eb="2">
      <t>カワ</t>
    </rPh>
    <rPh sb="2" eb="3">
      <t>ダイ</t>
    </rPh>
    <rPh sb="3" eb="4">
      <t>２</t>
    </rPh>
    <rPh sb="4" eb="7">
      <t>ホイクエン</t>
    </rPh>
    <phoneticPr fontId="1"/>
  </si>
  <si>
    <t>八鹿青渓中学校</t>
    <rPh sb="2" eb="3">
      <t>アオ</t>
    </rPh>
    <rPh sb="3" eb="4">
      <t>タニ</t>
    </rPh>
    <rPh sb="4" eb="7">
      <t>チュウガッコウ</t>
    </rPh>
    <phoneticPr fontId="1"/>
  </si>
  <si>
    <t>番号</t>
    <rPh sb="0" eb="2">
      <t>バンゴウ</t>
    </rPh>
    <phoneticPr fontId="1"/>
  </si>
  <si>
    <t>城崎こども園</t>
    <rPh sb="0" eb="2">
      <t>キノサキ</t>
    </rPh>
    <rPh sb="5" eb="6">
      <t>エン</t>
    </rPh>
    <phoneticPr fontId="1"/>
  </si>
  <si>
    <t>竹野認定こども園</t>
    <rPh sb="2" eb="4">
      <t>ニンテイ</t>
    </rPh>
    <rPh sb="7" eb="8">
      <t>エン</t>
    </rPh>
    <phoneticPr fontId="1"/>
  </si>
  <si>
    <t>こくふこども園</t>
    <rPh sb="6" eb="7">
      <t>エン</t>
    </rPh>
    <phoneticPr fontId="1"/>
  </si>
  <si>
    <t>東河こども園</t>
    <rPh sb="5" eb="6">
      <t>エン</t>
    </rPh>
    <phoneticPr fontId="1"/>
  </si>
  <si>
    <t>大蔵こども園</t>
    <rPh sb="0" eb="2">
      <t>オオクラ</t>
    </rPh>
    <rPh sb="5" eb="6">
      <t>エン</t>
    </rPh>
    <phoneticPr fontId="1"/>
  </si>
  <si>
    <t>糸井こども園</t>
    <rPh sb="0" eb="2">
      <t>イトイ</t>
    </rPh>
    <rPh sb="5" eb="6">
      <t>エン</t>
    </rPh>
    <phoneticPr fontId="1"/>
  </si>
  <si>
    <t>生野こども園</t>
    <rPh sb="0" eb="2">
      <t>イクノ</t>
    </rPh>
    <rPh sb="1" eb="2">
      <t>アサオ</t>
    </rPh>
    <rPh sb="5" eb="6">
      <t>エン</t>
    </rPh>
    <phoneticPr fontId="1"/>
  </si>
  <si>
    <t>明星認定こども園</t>
    <rPh sb="0" eb="1">
      <t>アカ</t>
    </rPh>
    <rPh sb="1" eb="2">
      <t>ホシ</t>
    </rPh>
    <rPh sb="2" eb="4">
      <t>ニンテイ</t>
    </rPh>
    <rPh sb="7" eb="8">
      <t>エン</t>
    </rPh>
    <phoneticPr fontId="1"/>
  </si>
  <si>
    <t>出石愛育園</t>
    <rPh sb="0" eb="2">
      <t>イズシ</t>
    </rPh>
    <rPh sb="2" eb="3">
      <t>アイ</t>
    </rPh>
    <rPh sb="3" eb="4">
      <t>イク</t>
    </rPh>
    <rPh sb="4" eb="5">
      <t>エン</t>
    </rPh>
    <phoneticPr fontId="1"/>
  </si>
  <si>
    <t>こうのとり認定こども園</t>
    <rPh sb="5" eb="7">
      <t>ニンテイ</t>
    </rPh>
    <rPh sb="10" eb="11">
      <t>エン</t>
    </rPh>
    <phoneticPr fontId="1"/>
  </si>
  <si>
    <t>おもしろたのし　みえこども園</t>
    <rPh sb="13" eb="14">
      <t>エン</t>
    </rPh>
    <phoneticPr fontId="1"/>
  </si>
  <si>
    <t>童和こども園</t>
    <rPh sb="0" eb="1">
      <t>ドウ</t>
    </rPh>
    <rPh sb="1" eb="2">
      <t>ワ</t>
    </rPh>
    <rPh sb="5" eb="6">
      <t>エン</t>
    </rPh>
    <phoneticPr fontId="1"/>
  </si>
  <si>
    <t>日光認定こども園</t>
    <rPh sb="0" eb="2">
      <t>ニッコウ</t>
    </rPh>
    <rPh sb="2" eb="4">
      <t>ニンテイ</t>
    </rPh>
    <rPh sb="7" eb="8">
      <t>エン</t>
    </rPh>
    <phoneticPr fontId="1"/>
  </si>
  <si>
    <t>伊佐こども園</t>
    <rPh sb="0" eb="2">
      <t>イサ</t>
    </rPh>
    <rPh sb="5" eb="6">
      <t>エン</t>
    </rPh>
    <phoneticPr fontId="1"/>
  </si>
  <si>
    <t>山口こども園</t>
    <rPh sb="0" eb="2">
      <t>ヤマグチ</t>
    </rPh>
    <rPh sb="5" eb="6">
      <t>エン</t>
    </rPh>
    <phoneticPr fontId="1"/>
  </si>
  <si>
    <t>小代認定こども園</t>
    <rPh sb="0" eb="2">
      <t>オジロ</t>
    </rPh>
    <rPh sb="2" eb="4">
      <t>ニンテイ</t>
    </rPh>
    <rPh sb="7" eb="8">
      <t>エン</t>
    </rPh>
    <phoneticPr fontId="1"/>
  </si>
  <si>
    <t>ゆめっこ認定こども園</t>
    <rPh sb="4" eb="6">
      <t>ニンテイ</t>
    </rPh>
    <rPh sb="9" eb="10">
      <t>エン</t>
    </rPh>
    <phoneticPr fontId="1"/>
  </si>
  <si>
    <t>豊陵保育園</t>
    <rPh sb="0" eb="1">
      <t>ホウ</t>
    </rPh>
    <rPh sb="1" eb="2">
      <t>リョウ</t>
    </rPh>
    <rPh sb="2" eb="5">
      <t>ホイクエン</t>
    </rPh>
    <phoneticPr fontId="1"/>
  </si>
  <si>
    <t>小佐保育所</t>
    <rPh sb="0" eb="2">
      <t>オサ</t>
    </rPh>
    <rPh sb="2" eb="4">
      <t>ホイク</t>
    </rPh>
    <rPh sb="4" eb="5">
      <t>ショ</t>
    </rPh>
    <phoneticPr fontId="1"/>
  </si>
  <si>
    <t>あわが保育園</t>
    <rPh sb="3" eb="6">
      <t>ホイクエン</t>
    </rPh>
    <phoneticPr fontId="1"/>
  </si>
  <si>
    <t>みかたの森こども園</t>
    <rPh sb="4" eb="5">
      <t>モリ</t>
    </rPh>
    <rPh sb="8" eb="9">
      <t>エン</t>
    </rPh>
    <phoneticPr fontId="1"/>
  </si>
  <si>
    <t>きよたき認定こども園</t>
    <rPh sb="4" eb="6">
      <t>ニンテイ</t>
    </rPh>
    <rPh sb="9" eb="10">
      <t>エン</t>
    </rPh>
    <phoneticPr fontId="1"/>
  </si>
  <si>
    <t>養父こども園</t>
    <rPh sb="0" eb="2">
      <t>ヤブ</t>
    </rPh>
    <rPh sb="5" eb="6">
      <t>エン</t>
    </rPh>
    <phoneticPr fontId="1"/>
  </si>
  <si>
    <t>広谷こども園</t>
    <rPh sb="0" eb="2">
      <t>ヒロタニ</t>
    </rPh>
    <rPh sb="5" eb="6">
      <t>エン</t>
    </rPh>
    <phoneticPr fontId="1"/>
  </si>
  <si>
    <t>学　年</t>
    <rPh sb="0" eb="1">
      <t>マナブ</t>
    </rPh>
    <rPh sb="2" eb="3">
      <t>ネン</t>
    </rPh>
    <phoneticPr fontId="1"/>
  </si>
  <si>
    <t>氏　名</t>
    <phoneticPr fontId="1"/>
  </si>
  <si>
    <t>やなせこども園</t>
    <rPh sb="6" eb="7">
      <t>エン</t>
    </rPh>
    <phoneticPr fontId="1"/>
  </si>
  <si>
    <t>宿南こども園</t>
    <rPh sb="0" eb="2">
      <t>シュクナミ</t>
    </rPh>
    <rPh sb="5" eb="6">
      <t>エン</t>
    </rPh>
    <phoneticPr fontId="1"/>
  </si>
  <si>
    <t>たいようこども園</t>
    <rPh sb="7" eb="8">
      <t>エン</t>
    </rPh>
    <phoneticPr fontId="1"/>
  </si>
  <si>
    <t>小２年</t>
    <rPh sb="0" eb="1">
      <t>ショウ</t>
    </rPh>
    <rPh sb="2" eb="3">
      <t>ネン</t>
    </rPh>
    <phoneticPr fontId="1"/>
  </si>
  <si>
    <t>学年ｺｰﾄﾞ</t>
    <rPh sb="0" eb="2">
      <t>ガクネン</t>
    </rPh>
    <phoneticPr fontId="1"/>
  </si>
  <si>
    <t>学 年</t>
    <rPh sb="0" eb="1">
      <t>ガク</t>
    </rPh>
    <rPh sb="2" eb="3">
      <t>ネン</t>
    </rPh>
    <phoneticPr fontId="1"/>
  </si>
  <si>
    <t>氏　　　名</t>
    <rPh sb="0" eb="1">
      <t>シ</t>
    </rPh>
    <rPh sb="4" eb="5">
      <t>メイ</t>
    </rPh>
    <phoneticPr fontId="1"/>
  </si>
  <si>
    <t>通し
番号</t>
    <rPh sb="0" eb="1">
      <t>トオ</t>
    </rPh>
    <rPh sb="3" eb="5">
      <t>バンゴウ</t>
    </rPh>
    <phoneticPr fontId="1"/>
  </si>
  <si>
    <t>校 園 名</t>
    <rPh sb="0" eb="1">
      <t>コウ</t>
    </rPh>
    <rPh sb="2" eb="3">
      <t>エン</t>
    </rPh>
    <rPh sb="4" eb="5">
      <t>メイ</t>
    </rPh>
    <phoneticPr fontId="1"/>
  </si>
  <si>
    <t>部　　門</t>
    <rPh sb="0" eb="1">
      <t>ブ</t>
    </rPh>
    <rPh sb="3" eb="4">
      <t>モン</t>
    </rPh>
    <phoneticPr fontId="1"/>
  </si>
  <si>
    <t>校 園 塾 名</t>
    <rPh sb="0" eb="1">
      <t>コウ</t>
    </rPh>
    <rPh sb="2" eb="3">
      <t>エン</t>
    </rPh>
    <rPh sb="4" eb="5">
      <t>ジュク</t>
    </rPh>
    <rPh sb="6" eb="7">
      <t>メイ</t>
    </rPh>
    <phoneticPr fontId="1"/>
  </si>
  <si>
    <t>代表者氏名　</t>
    <rPh sb="0" eb="3">
      <t>ダイヒョウシャ</t>
    </rPh>
    <rPh sb="3" eb="5">
      <t>シメイ</t>
    </rPh>
    <phoneticPr fontId="1"/>
  </si>
  <si>
    <t>担当者氏名　</t>
    <rPh sb="0" eb="3">
      <t>タントウシャ</t>
    </rPh>
    <rPh sb="3" eb="5">
      <t>シメイ</t>
    </rPh>
    <phoneticPr fontId="1"/>
  </si>
  <si>
    <t>住　　　所　</t>
    <rPh sb="0" eb="1">
      <t>スミ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</si>
  <si>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</si>
  <si>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総　括　表</t>
    <rPh sb="0" eb="1">
      <t>フサ</t>
    </rPh>
    <rPh sb="2" eb="3">
      <t>クク</t>
    </rPh>
    <rPh sb="4" eb="5">
      <t>ヒョウ</t>
    </rPh>
    <phoneticPr fontId="1"/>
  </si>
  <si>
    <t>出力する出品者名簿の最初の通し番号</t>
    <rPh sb="0" eb="2">
      <t>シュツリョク</t>
    </rPh>
    <rPh sb="4" eb="7">
      <t>シュッピンシャ</t>
    </rPh>
    <rPh sb="7" eb="9">
      <t>メイボ</t>
    </rPh>
    <rPh sb="10" eb="12">
      <t>サイショ</t>
    </rPh>
    <rPh sb="13" eb="14">
      <t>トオ</t>
    </rPh>
    <rPh sb="15" eb="17">
      <t>バンゴウ</t>
    </rPh>
    <phoneticPr fontId="1"/>
  </si>
  <si>
    <t>学　　年</t>
    <rPh sb="0" eb="1">
      <t>ガク</t>
    </rPh>
    <rPh sb="3" eb="4">
      <t>ネン</t>
    </rPh>
    <phoneticPr fontId="1"/>
  </si>
  <si>
    <t>題 名</t>
    <rPh sb="0" eb="1">
      <t>ダイ</t>
    </rPh>
    <rPh sb="2" eb="3">
      <t>メイ</t>
    </rPh>
    <phoneticPr fontId="1"/>
  </si>
  <si>
    <t>入　　力　　氏　　名</t>
    <rPh sb="0" eb="1">
      <t>ニュウ</t>
    </rPh>
    <rPh sb="3" eb="4">
      <t>チカラ</t>
    </rPh>
    <rPh sb="6" eb="7">
      <t>シ</t>
    </rPh>
    <rPh sb="9" eb="10">
      <t>メイ</t>
    </rPh>
    <phoneticPr fontId="1"/>
  </si>
  <si>
    <t>正　　式　　氏　　名</t>
    <rPh sb="0" eb="1">
      <t>セイ</t>
    </rPh>
    <rPh sb="3" eb="4">
      <t>シキ</t>
    </rPh>
    <rPh sb="6" eb="7">
      <t>シ</t>
    </rPh>
    <rPh sb="9" eb="10">
      <t>メイ</t>
    </rPh>
    <phoneticPr fontId="1"/>
  </si>
  <si>
    <t>外字連絡票（入力時に該当する漢字等がなかったもの）</t>
    <rPh sb="0" eb="2">
      <t>ガイジ</t>
    </rPh>
    <rPh sb="2" eb="4">
      <t>レンラク</t>
    </rPh>
    <rPh sb="4" eb="5">
      <t>ヒョウ</t>
    </rPh>
    <rPh sb="6" eb="8">
      <t>ニュウリョク</t>
    </rPh>
    <rPh sb="8" eb="9">
      <t>ジ</t>
    </rPh>
    <rPh sb="10" eb="12">
      <t>ガイトウ</t>
    </rPh>
    <rPh sb="14" eb="16">
      <t>カンジ</t>
    </rPh>
    <rPh sb="16" eb="17">
      <t>トウ</t>
    </rPh>
    <phoneticPr fontId="1"/>
  </si>
  <si>
    <t>遊心書道会</t>
  </si>
  <si>
    <t>小人教室</t>
  </si>
  <si>
    <t>淡友会</t>
  </si>
  <si>
    <t>豊友会</t>
  </si>
  <si>
    <t>幸教室</t>
  </si>
  <si>
    <t>龍鳳書道教室</t>
  </si>
  <si>
    <t>重浪会</t>
  </si>
  <si>
    <t>雄心会・和光</t>
    <rPh sb="0" eb="1">
      <t>ユウ</t>
    </rPh>
    <rPh sb="1" eb="2">
      <t>シン</t>
    </rPh>
    <rPh sb="2" eb="3">
      <t>カイ</t>
    </rPh>
    <rPh sb="4" eb="6">
      <t>ワコウ</t>
    </rPh>
    <phoneticPr fontId="1"/>
  </si>
  <si>
    <t>書窓学院本部教室</t>
  </si>
  <si>
    <t>瑞星書道会</t>
    <rPh sb="0" eb="1">
      <t>ズイ</t>
    </rPh>
    <rPh sb="1" eb="2">
      <t>ホシ</t>
    </rPh>
    <rPh sb="2" eb="4">
      <t>ショドウ</t>
    </rPh>
    <rPh sb="4" eb="5">
      <t>カイ</t>
    </rPh>
    <phoneticPr fontId="1"/>
  </si>
  <si>
    <t>寒梅</t>
    <rPh sb="0" eb="2">
      <t>カンバイ</t>
    </rPh>
    <phoneticPr fontId="1"/>
  </si>
  <si>
    <t>風信書道会本部教室</t>
  </si>
  <si>
    <t>風信書道会城崎教室</t>
  </si>
  <si>
    <t>風信書道会生田教室</t>
  </si>
  <si>
    <t>風信書道会竹野教室</t>
  </si>
  <si>
    <t>風信書道会山香教室</t>
  </si>
  <si>
    <t>風信書道会正法寺教室</t>
  </si>
  <si>
    <t>龍湖書道教室</t>
  </si>
  <si>
    <t>風信書道会西村欣鳳教室</t>
  </si>
  <si>
    <t>風信書道会西村鶏洲教室</t>
  </si>
  <si>
    <t>風信書道会西花教室</t>
  </si>
  <si>
    <t>見性寺書道教室</t>
    <rPh sb="0" eb="2">
      <t>ケンショウ</t>
    </rPh>
    <rPh sb="2" eb="3">
      <t>ジ</t>
    </rPh>
    <rPh sb="3" eb="5">
      <t>ショドウ</t>
    </rPh>
    <rPh sb="5" eb="7">
      <t>キョウシツ</t>
    </rPh>
    <phoneticPr fontId="1"/>
  </si>
  <si>
    <t>出品点数</t>
    <rPh sb="0" eb="2">
      <t>シュッピン</t>
    </rPh>
    <rPh sb="2" eb="4">
      <t>テンスウ</t>
    </rPh>
    <phoneticPr fontId="1"/>
  </si>
  <si>
    <t>　</t>
  </si>
  <si>
    <t>＜学年コード表＞</t>
    <rPh sb="1" eb="3">
      <t>ガクネン</t>
    </rPh>
    <rPh sb="6" eb="7">
      <t>ヒョウ</t>
    </rPh>
    <phoneticPr fontId="1"/>
  </si>
  <si>
    <t>幼</t>
    <rPh sb="0" eb="1">
      <t>ヨウ</t>
    </rPh>
    <phoneticPr fontId="1"/>
  </si>
  <si>
    <t>小１年</t>
    <rPh sb="0" eb="1">
      <t>ショウ</t>
    </rPh>
    <rPh sb="2" eb="3">
      <t>ネン</t>
    </rPh>
    <phoneticPr fontId="1"/>
  </si>
  <si>
    <t>小３年</t>
    <rPh sb="0" eb="1">
      <t>ショウ</t>
    </rPh>
    <rPh sb="2" eb="3">
      <t>ネン</t>
    </rPh>
    <phoneticPr fontId="1"/>
  </si>
  <si>
    <t>小４年</t>
    <rPh sb="0" eb="1">
      <t>ショウ</t>
    </rPh>
    <rPh sb="2" eb="3">
      <t>ネン</t>
    </rPh>
    <phoneticPr fontId="1"/>
  </si>
  <si>
    <t>小５年</t>
    <rPh sb="0" eb="1">
      <t>ショウ</t>
    </rPh>
    <rPh sb="2" eb="3">
      <t>ネン</t>
    </rPh>
    <phoneticPr fontId="1"/>
  </si>
  <si>
    <t>小６年</t>
    <rPh sb="0" eb="1">
      <t>ショウ</t>
    </rPh>
    <rPh sb="2" eb="3">
      <t>ネン</t>
    </rPh>
    <phoneticPr fontId="1"/>
  </si>
  <si>
    <t>中１年</t>
    <rPh sb="0" eb="1">
      <t>チュウ</t>
    </rPh>
    <rPh sb="2" eb="3">
      <t>ネン</t>
    </rPh>
    <phoneticPr fontId="1"/>
  </si>
  <si>
    <t>中２年</t>
    <rPh sb="0" eb="1">
      <t>チュウ</t>
    </rPh>
    <rPh sb="2" eb="3">
      <t>ネン</t>
    </rPh>
    <phoneticPr fontId="1"/>
  </si>
  <si>
    <t>中３年</t>
    <rPh sb="0" eb="1">
      <t>チュウ</t>
    </rPh>
    <rPh sb="2" eb="3">
      <t>ネン</t>
    </rPh>
    <phoneticPr fontId="1"/>
  </si>
  <si>
    <t>校園塾ｺｰﾄﾞ</t>
    <rPh sb="0" eb="1">
      <t>コウ</t>
    </rPh>
    <rPh sb="1" eb="2">
      <t>エン</t>
    </rPh>
    <rPh sb="2" eb="3">
      <t>ジュク</t>
    </rPh>
    <phoneticPr fontId="1"/>
  </si>
  <si>
    <t>結果</t>
    <rPh sb="0" eb="2">
      <t>ケッカ</t>
    </rPh>
    <phoneticPr fontId="1"/>
  </si>
  <si>
    <t>八条認定こども園</t>
    <rPh sb="2" eb="4">
      <t>ニンテイ</t>
    </rPh>
    <rPh sb="7" eb="8">
      <t>エン</t>
    </rPh>
    <phoneticPr fontId="1"/>
  </si>
  <si>
    <t>五荘奈佐幼稚園</t>
    <rPh sb="2" eb="3">
      <t>ナ</t>
    </rPh>
    <rPh sb="3" eb="4">
      <t>サ</t>
    </rPh>
    <phoneticPr fontId="1"/>
  </si>
  <si>
    <t>港認定こども園</t>
    <rPh sb="1" eb="3">
      <t>ニンテイ</t>
    </rPh>
    <phoneticPr fontId="1"/>
  </si>
  <si>
    <t>おさかおのこども園</t>
    <rPh sb="8" eb="9">
      <t>エン</t>
    </rPh>
    <phoneticPr fontId="1"/>
  </si>
  <si>
    <t>三谷こども園</t>
    <rPh sb="5" eb="6">
      <t>エン</t>
    </rPh>
    <phoneticPr fontId="1"/>
  </si>
  <si>
    <t>大屋こども園</t>
    <rPh sb="5" eb="6">
      <t>エン</t>
    </rPh>
    <phoneticPr fontId="1"/>
  </si>
  <si>
    <t>関宮こども園</t>
    <rPh sb="0" eb="1">
      <t>セキ</t>
    </rPh>
    <rPh sb="1" eb="2">
      <t>ミヤ</t>
    </rPh>
    <rPh sb="5" eb="6">
      <t>エン</t>
    </rPh>
    <phoneticPr fontId="1"/>
  </si>
  <si>
    <t>枚田みのり保育園</t>
    <rPh sb="5" eb="8">
      <t>ホイクエン</t>
    </rPh>
    <phoneticPr fontId="1"/>
  </si>
  <si>
    <t>ひまわりこども園</t>
    <rPh sb="7" eb="8">
      <t>エン</t>
    </rPh>
    <phoneticPr fontId="1"/>
  </si>
  <si>
    <t>照福こども園</t>
    <rPh sb="0" eb="1">
      <t>テ</t>
    </rPh>
    <rPh sb="1" eb="2">
      <t>フク</t>
    </rPh>
    <rPh sb="5" eb="6">
      <t>エン</t>
    </rPh>
    <phoneticPr fontId="1"/>
  </si>
  <si>
    <t>中川こども園</t>
    <rPh sb="5" eb="6">
      <t>エン</t>
    </rPh>
    <phoneticPr fontId="1"/>
  </si>
  <si>
    <t>近畿大学附属豊岡中学校</t>
    <rPh sb="0" eb="2">
      <t>キンキ</t>
    </rPh>
    <rPh sb="2" eb="4">
      <t>ダイガク</t>
    </rPh>
    <rPh sb="4" eb="5">
      <t>フ</t>
    </rPh>
    <phoneticPr fontId="1"/>
  </si>
  <si>
    <t>出石特別支援学校みかた校</t>
    <rPh sb="0" eb="2">
      <t>イズシ</t>
    </rPh>
    <rPh sb="2" eb="4">
      <t>トクベツ</t>
    </rPh>
    <rPh sb="4" eb="6">
      <t>シエン</t>
    </rPh>
    <rPh sb="6" eb="8">
      <t>ガッコウ</t>
    </rPh>
    <rPh sb="11" eb="12">
      <t>コウ</t>
    </rPh>
    <phoneticPr fontId="1"/>
  </si>
  <si>
    <t>こどものアトリエ　ばら園</t>
    <rPh sb="11" eb="12">
      <t>エン</t>
    </rPh>
    <phoneticPr fontId="1"/>
  </si>
  <si>
    <t>協賛展示</t>
    <rPh sb="0" eb="2">
      <t>キョウサン</t>
    </rPh>
    <rPh sb="2" eb="4">
      <t>テンジ</t>
    </rPh>
    <phoneticPr fontId="1"/>
  </si>
  <si>
    <t>出　　　品　　　申　　　込　　　書</t>
    <rPh sb="0" eb="1">
      <t>デ</t>
    </rPh>
    <rPh sb="4" eb="5">
      <t>ヒン</t>
    </rPh>
    <rPh sb="8" eb="9">
      <t>サル</t>
    </rPh>
    <rPh sb="12" eb="13">
      <t>コ</t>
    </rPh>
    <rPh sb="16" eb="17">
      <t>ショ</t>
    </rPh>
    <phoneticPr fontId="1"/>
  </si>
  <si>
    <t>　豊岡市美術展（協賛展示の部）に下記総括表のとおり出品を申し込みます。</t>
    <rPh sb="1" eb="4">
      <t>トヨオカシ</t>
    </rPh>
    <rPh sb="4" eb="7">
      <t>ビジュツテン</t>
    </rPh>
    <rPh sb="8" eb="10">
      <t>キョウサン</t>
    </rPh>
    <rPh sb="10" eb="12">
      <t>テンジ</t>
    </rPh>
    <rPh sb="13" eb="14">
      <t>ブ</t>
    </rPh>
    <rPh sb="16" eb="18">
      <t>カキ</t>
    </rPh>
    <rPh sb="18" eb="20">
      <t>ソウカツ</t>
    </rPh>
    <rPh sb="20" eb="21">
      <t>オモテ</t>
    </rPh>
    <rPh sb="25" eb="27">
      <t>シュッピン</t>
    </rPh>
    <rPh sb="28" eb="29">
      <t>モウ</t>
    </rPh>
    <rPh sb="30" eb="31">
      <t>コ</t>
    </rPh>
    <phoneticPr fontId="1"/>
  </si>
  <si>
    <t>豊岡市美術展（協賛展示の部）</t>
    <rPh sb="0" eb="3">
      <t>トヨオカシ</t>
    </rPh>
    <rPh sb="3" eb="6">
      <t>ビジュツテン</t>
    </rPh>
    <rPh sb="7" eb="9">
      <t>キョウサン</t>
    </rPh>
    <rPh sb="9" eb="11">
      <t>テンジ</t>
    </rPh>
    <rPh sb="12" eb="13">
      <t>ブ</t>
    </rPh>
    <phoneticPr fontId="1"/>
  </si>
  <si>
    <t>協 賛 展 示 出 品 者 名 簿</t>
    <rPh sb="0" eb="1">
      <t>キョウ</t>
    </rPh>
    <rPh sb="2" eb="3">
      <t>サン</t>
    </rPh>
    <rPh sb="4" eb="5">
      <t>テン</t>
    </rPh>
    <rPh sb="6" eb="7">
      <t>シメス</t>
    </rPh>
    <rPh sb="8" eb="9">
      <t>デ</t>
    </rPh>
    <rPh sb="10" eb="11">
      <t>シナ</t>
    </rPh>
    <rPh sb="12" eb="13">
      <t>シャ</t>
    </rPh>
    <rPh sb="14" eb="15">
      <t>メイ</t>
    </rPh>
    <rPh sb="16" eb="17">
      <t>ボ</t>
    </rPh>
    <phoneticPr fontId="1"/>
  </si>
  <si>
    <t>幼　児</t>
    <rPh sb="0" eb="1">
      <t>ヨウ</t>
    </rPh>
    <rPh sb="2" eb="3">
      <t>コ</t>
    </rPh>
    <phoneticPr fontId="1"/>
  </si>
  <si>
    <t>チャイルドハウスこども園</t>
    <rPh sb="11" eb="12">
      <t>エン</t>
    </rPh>
    <phoneticPr fontId="1"/>
  </si>
  <si>
    <t>古村　泰司</t>
    <rPh sb="0" eb="2">
      <t>コムラ</t>
    </rPh>
    <rPh sb="3" eb="5">
      <t>タイジ</t>
    </rPh>
    <phoneticPr fontId="1"/>
  </si>
  <si>
    <t>玄燿出石教室</t>
    <rPh sb="2" eb="4">
      <t>イズシ</t>
    </rPh>
    <rPh sb="4" eb="6">
      <t>キョウシツ</t>
    </rPh>
    <phoneticPr fontId="1"/>
  </si>
  <si>
    <t>日本習字錦仙教室</t>
    <rPh sb="0" eb="2">
      <t>ニホン</t>
    </rPh>
    <rPh sb="2" eb="4">
      <t>シュウジ</t>
    </rPh>
    <rPh sb="4" eb="5">
      <t>キン</t>
    </rPh>
    <rPh sb="5" eb="6">
      <t>セン</t>
    </rPh>
    <rPh sb="6" eb="8">
      <t>キョウシツ</t>
    </rPh>
    <phoneticPr fontId="1"/>
  </si>
  <si>
    <t>豊岡幼稚園</t>
    <rPh sb="0" eb="5">
      <t>トヨオカヨウチエン</t>
    </rPh>
    <phoneticPr fontId="1"/>
  </si>
  <si>
    <t>ｱｰﾄﾁｬｲﾙﾄﾞｹｱ豊岡こうのとり認定こども園</t>
    <rPh sb="11" eb="13">
      <t>トヨオカ</t>
    </rPh>
    <rPh sb="18" eb="20">
      <t>ニンテイ</t>
    </rPh>
    <rPh sb="23" eb="24">
      <t>エン</t>
    </rPh>
    <phoneticPr fontId="1"/>
  </si>
  <si>
    <t>香住幼稚園</t>
  </si>
  <si>
    <t>余部幼稚園</t>
  </si>
  <si>
    <t>関宮学園　前期課程</t>
    <rPh sb="2" eb="4">
      <t>ガクエン</t>
    </rPh>
    <rPh sb="5" eb="7">
      <t>ゼンキ</t>
    </rPh>
    <rPh sb="7" eb="9">
      <t>カテイ</t>
    </rPh>
    <phoneticPr fontId="1"/>
  </si>
  <si>
    <t>関宮学園　後期課程</t>
    <rPh sb="2" eb="4">
      <t>ガクエン</t>
    </rPh>
    <rPh sb="5" eb="7">
      <t>コウキ</t>
    </rPh>
    <rPh sb="7" eb="9">
      <t>カテイ</t>
    </rPh>
    <phoneticPr fontId="1"/>
  </si>
  <si>
    <t>玄燿江本教室</t>
  </si>
  <si>
    <t>書窓学院橘教室</t>
    <rPh sb="4" eb="5">
      <t>タチバナ</t>
    </rPh>
    <phoneticPr fontId="1"/>
  </si>
  <si>
    <t>風信書道会元町教室</t>
    <rPh sb="0" eb="1">
      <t>カゼ</t>
    </rPh>
    <rPh sb="1" eb="2">
      <t>シン</t>
    </rPh>
    <rPh sb="2" eb="4">
      <t>ショドウ</t>
    </rPh>
    <rPh sb="4" eb="5">
      <t>カイ</t>
    </rPh>
    <rPh sb="5" eb="7">
      <t>モトマチ</t>
    </rPh>
    <rPh sb="7" eb="9">
      <t>キョウシツ</t>
    </rPh>
    <phoneticPr fontId="1"/>
  </si>
  <si>
    <t>風信書道会中竹野教室</t>
    <rPh sb="5" eb="8">
      <t>ナカタケノ</t>
    </rPh>
    <phoneticPr fontId="1"/>
  </si>
  <si>
    <t>蓼川こども園</t>
    <rPh sb="0" eb="1">
      <t>タデ</t>
    </rPh>
    <rPh sb="1" eb="2">
      <t>カワ</t>
    </rPh>
    <rPh sb="5" eb="6">
      <t>エン</t>
    </rPh>
    <phoneticPr fontId="1"/>
  </si>
  <si>
    <t>第76回 豊岡市美術展(協賛展示の部)</t>
    <rPh sb="0" eb="1">
      <t>ダイ</t>
    </rPh>
    <rPh sb="3" eb="4">
      <t>カイ</t>
    </rPh>
    <rPh sb="5" eb="8">
      <t>トヨオカシ</t>
    </rPh>
    <rPh sb="8" eb="11">
      <t>ビジュツテン</t>
    </rPh>
    <rPh sb="12" eb="14">
      <t>キョウサン</t>
    </rPh>
    <rPh sb="14" eb="16">
      <t>テンジ</t>
    </rPh>
    <rPh sb="17" eb="18">
      <t>ブ</t>
    </rPh>
    <phoneticPr fontId="1"/>
  </si>
  <si>
    <t>八代保育園</t>
  </si>
  <si>
    <t>竹田こども園</t>
  </si>
  <si>
    <t>港小学校</t>
  </si>
  <si>
    <t>竹野学園　前期課程</t>
    <rPh sb="2" eb="4">
      <t>ガクエン</t>
    </rPh>
    <rPh sb="5" eb="9">
      <t>ゼンキカテイ</t>
    </rPh>
    <phoneticPr fontId="1"/>
  </si>
  <si>
    <t>竹野学園　後期課程</t>
    <rPh sb="2" eb="4">
      <t>ガクエン</t>
    </rPh>
    <rPh sb="5" eb="7">
      <t>コウキ</t>
    </rPh>
    <rPh sb="7" eb="9">
      <t>カテイ</t>
    </rPh>
    <phoneticPr fontId="1"/>
  </si>
  <si>
    <t>風信書道会山東教室</t>
    <rPh sb="0" eb="1">
      <t>フウ</t>
    </rPh>
    <rPh sb="1" eb="2">
      <t>シン</t>
    </rPh>
    <rPh sb="2" eb="5">
      <t>ショドウカイ</t>
    </rPh>
    <rPh sb="5" eb="7">
      <t>サントウ</t>
    </rPh>
    <rPh sb="7" eb="9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</si>
</sst>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0&quot;人&quot;"/>
  </numFmts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8"/>
      <name val="HGS創英角ｺﾞｼｯｸUB"/>
      <family val="3"/>
      <charset val="128"/>
    </font>
    <font>
      <sz val="14"/>
      <name val="HGS創英ﾌﾟﾚｾﾞﾝｽEB"/>
      <family val="1"/>
      <charset val="128"/>
    </font>
    <font>
      <sz val="20"/>
      <name val="HGS創英角ｺﾞｼｯｸUB"/>
      <family val="3"/>
      <charset val="128"/>
    </font>
    <font>
      <sz val="28"/>
      <name val="HGｺﾞｼｯｸE"/>
      <family val="3"/>
      <charset val="128"/>
    </font>
    <font>
      <sz val="14"/>
      <name val="HGｺﾞｼｯｸE"/>
      <family val="3"/>
      <charset val="128"/>
    </font>
    <font>
      <sz val="14"/>
      <name val="ＭＳ ゴシック"/>
      <family val="3"/>
      <charset val="128"/>
    </font>
    <font>
      <sz val="12"/>
      <name val="HGSｺﾞｼｯｸE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HGSｺﾞｼｯｸE"/>
      <family val="3"/>
      <charset val="128"/>
    </font>
    <font>
      <sz val="9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/>
  </cellStyleXfs>
  <cellXfs count="1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6" fillId="2" borderId="1" xfId="0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>
      <alignment vertical="center"/>
    </xf>
    <xf numFmtId="0" fontId="0" fillId="4" borderId="0" xfId="0" applyFill="1">
      <alignment vertical="center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15" fillId="4" borderId="0" xfId="0" applyFont="1" applyFill="1">
      <alignment vertical="center"/>
    </xf>
    <xf numFmtId="0" fontId="10" fillId="4" borderId="0" xfId="0" applyFont="1" applyFill="1" applyAlignment="1">
      <alignment horizontal="center"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" vertical="center"/>
    </xf>
    <xf numFmtId="0" fontId="16" fillId="4" borderId="0" xfId="0" applyFont="1" applyFill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0" fontId="9" fillId="2" borderId="1" xfId="0" applyFont="1" applyFill="1" applyBorder="1" applyAlignment="1" applyProtection="1">
      <alignment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26" fillId="2" borderId="5" xfId="0" applyFont="1" applyFill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vertical="center" shrinkToFit="1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3" fillId="4" borderId="0" xfId="0" applyFont="1" applyFill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>
      <alignment vertical="center"/>
    </xf>
    <xf numFmtId="0" fontId="9" fillId="4" borderId="0" xfId="0" applyFont="1" applyFill="1" applyAlignment="1">
      <alignment vertical="center" shrinkToFit="1"/>
    </xf>
    <xf numFmtId="0" fontId="11" fillId="4" borderId="0" xfId="0" applyFont="1" applyFill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4" fillId="4" borderId="5" xfId="0" applyFont="1" applyFill="1" applyBorder="1" applyAlignment="1" applyProtection="1">
      <alignment horizontal="center" vertical="center"/>
      <protection locked="0"/>
    </xf>
    <xf numFmtId="0" fontId="24" fillId="4" borderId="1" xfId="0" applyFont="1" applyFill="1" applyBorder="1" applyAlignment="1" applyProtection="1">
      <alignment horizontal="center" vertical="center"/>
      <protection locked="0"/>
    </xf>
    <xf numFmtId="0" fontId="9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 shrinkToFit="1"/>
    </xf>
    <xf numFmtId="0" fontId="17" fillId="4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4" borderId="5" xfId="1" applyFont="1" applyFill="1" applyBorder="1" applyAlignment="1">
      <alignment horizontal="center" vertical="center" shrinkToFit="1"/>
    </xf>
    <xf numFmtId="0" fontId="9" fillId="4" borderId="1" xfId="1" applyFont="1" applyFill="1" applyBorder="1" applyAlignment="1">
      <alignment horizontal="center" vertical="center" shrinkToFit="1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2" fillId="5" borderId="9" xfId="0" applyFont="1" applyFill="1" applyBorder="1">
      <alignment vertical="center"/>
    </xf>
    <xf numFmtId="0" fontId="12" fillId="5" borderId="5" xfId="0" applyFont="1" applyFill="1" applyBorder="1">
      <alignment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3" xfId="0" applyFont="1" applyFill="1" applyBorder="1">
      <alignment vertical="center"/>
    </xf>
    <xf numFmtId="0" fontId="12" fillId="5" borderId="10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4" xfId="0" applyFont="1" applyFill="1" applyBorder="1">
      <alignment vertical="center"/>
    </xf>
    <xf numFmtId="0" fontId="12" fillId="5" borderId="6" xfId="0" applyFont="1" applyFill="1" applyBorder="1">
      <alignment vertical="center"/>
    </xf>
    <xf numFmtId="0" fontId="12" fillId="5" borderId="7" xfId="0" applyFont="1" applyFill="1" applyBorder="1">
      <alignment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" xfId="0" applyFont="1" applyFill="1" applyBorder="1">
      <alignment vertical="center"/>
    </xf>
    <xf numFmtId="0" fontId="9" fillId="4" borderId="10" xfId="0" applyFont="1" applyFill="1" applyBorder="1" applyAlignment="1">
      <alignment horizontal="center" vertical="center" shrinkToFit="1"/>
    </xf>
    <xf numFmtId="176" fontId="18" fillId="4" borderId="4" xfId="0" applyNumberFormat="1" applyFont="1" applyFill="1" applyBorder="1" applyAlignment="1">
      <alignment horizontal="center" vertical="center" shrinkToFit="1"/>
    </xf>
    <xf numFmtId="0" fontId="18" fillId="4" borderId="4" xfId="0" applyFont="1" applyFill="1" applyBorder="1" applyAlignment="1">
      <alignment horizontal="center" vertical="center" shrinkToFit="1"/>
    </xf>
    <xf numFmtId="0" fontId="28" fillId="0" borderId="5" xfId="1" applyFont="1" applyBorder="1" applyAlignment="1">
      <alignment horizontal="left" vertical="center" shrinkToFit="1"/>
    </xf>
    <xf numFmtId="0" fontId="28" fillId="0" borderId="1" xfId="1" applyFont="1" applyBorder="1" applyAlignment="1">
      <alignment horizontal="left" vertical="center" shrinkToFit="1"/>
    </xf>
    <xf numFmtId="0" fontId="28" fillId="4" borderId="1" xfId="1" applyFont="1" applyFill="1" applyBorder="1" applyAlignment="1">
      <alignment horizontal="left" vertical="center" shrinkToFit="1"/>
    </xf>
    <xf numFmtId="0" fontId="28" fillId="4" borderId="8" xfId="1" applyFont="1" applyFill="1" applyBorder="1" applyAlignment="1">
      <alignment horizontal="left" vertical="center" shrinkToFit="1"/>
    </xf>
    <xf numFmtId="0" fontId="28" fillId="0" borderId="1" xfId="2" applyFont="1" applyBorder="1" applyAlignment="1">
      <alignment horizontal="left" vertical="center" shrinkToFit="1"/>
    </xf>
    <xf numFmtId="0" fontId="28" fillId="4" borderId="1" xfId="0" applyFont="1" applyFill="1" applyBorder="1" applyAlignment="1">
      <alignment horizontal="left" vertical="center"/>
    </xf>
    <xf numFmtId="0" fontId="28" fillId="0" borderId="1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5" fillId="7" borderId="0" xfId="0" applyFont="1" applyFill="1" applyAlignment="1">
      <alignment horizontal="left" vertical="center" shrinkToFit="1"/>
    </xf>
    <xf numFmtId="0" fontId="15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horizontal="center" vertical="center"/>
    </xf>
    <xf numFmtId="49" fontId="6" fillId="4" borderId="0" xfId="0" applyNumberFormat="1" applyFont="1" applyFill="1" applyAlignment="1">
      <alignment horizontal="center" vertical="center"/>
    </xf>
    <xf numFmtId="0" fontId="16" fillId="7" borderId="0" xfId="0" applyFont="1" applyFill="1" applyAlignment="1">
      <alignment horizontal="left" vertical="center"/>
    </xf>
    <xf numFmtId="177" fontId="27" fillId="4" borderId="0" xfId="0" applyNumberFormat="1" applyFont="1" applyFill="1" applyAlignment="1">
      <alignment horizontal="center" vertical="center" shrinkToFit="1"/>
    </xf>
    <xf numFmtId="0" fontId="9" fillId="6" borderId="4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177" fontId="25" fillId="4" borderId="0" xfId="0" applyNumberFormat="1" applyFont="1" applyFill="1" applyAlignment="1">
      <alignment horizontal="center" vertical="center" shrinkToFit="1"/>
    </xf>
    <xf numFmtId="0" fontId="11" fillId="4" borderId="4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6" fillId="6" borderId="4" xfId="0" applyFont="1" applyFill="1" applyBorder="1" applyAlignment="1">
      <alignment horizontal="center" vertical="center" shrinkToFit="1"/>
    </xf>
    <xf numFmtId="0" fontId="16" fillId="6" borderId="10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5" fillId="4" borderId="0" xfId="0" applyFont="1" applyFill="1">
      <alignment vertical="center"/>
    </xf>
    <xf numFmtId="0" fontId="15" fillId="4" borderId="0" xfId="0" applyFont="1" applyFill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shrinkToFit="1"/>
    </xf>
    <xf numFmtId="176" fontId="9" fillId="4" borderId="1" xfId="0" applyNumberFormat="1" applyFont="1" applyFill="1" applyBorder="1" applyAlignment="1">
      <alignment horizontal="center" vertical="center" shrinkToFit="1"/>
    </xf>
    <xf numFmtId="0" fontId="9" fillId="4" borderId="8" xfId="0" applyFont="1" applyFill="1" applyBorder="1" applyAlignment="1">
      <alignment horizontal="center" vertical="center" shrinkToFit="1"/>
    </xf>
    <xf numFmtId="0" fontId="12" fillId="4" borderId="5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shrinkToFit="1"/>
    </xf>
    <xf numFmtId="0" fontId="21" fillId="4" borderId="0" xfId="0" applyFont="1" applyFill="1" applyAlignment="1">
      <alignment horizontal="center" vertical="center" shrinkToFit="1"/>
    </xf>
    <xf numFmtId="0" fontId="21" fillId="4" borderId="14" xfId="0" applyFont="1" applyFill="1" applyBorder="1" applyAlignment="1">
      <alignment horizontal="center" vertical="center" shrinkToFit="1"/>
    </xf>
    <xf numFmtId="0" fontId="20" fillId="4" borderId="0" xfId="0" applyFont="1" applyFill="1" applyAlignment="1">
      <alignment horizontal="center" vertical="center" shrinkToFit="1"/>
    </xf>
    <xf numFmtId="0" fontId="22" fillId="4" borderId="0" xfId="0" applyFont="1" applyFill="1" applyAlignment="1">
      <alignment horizontal="center" vertical="center" shrinkToFit="1"/>
    </xf>
    <xf numFmtId="0" fontId="17" fillId="4" borderId="1" xfId="0" applyFont="1" applyFill="1" applyBorder="1" applyAlignment="1">
      <alignment horizontal="center" vertical="center"/>
    </xf>
    <xf numFmtId="176" fontId="11" fillId="4" borderId="4" xfId="0" applyNumberFormat="1" applyFont="1" applyFill="1" applyBorder="1" applyAlignment="1">
      <alignment horizontal="center" vertical="center" shrinkToFit="1"/>
    </xf>
    <xf numFmtId="176" fontId="11" fillId="4" borderId="15" xfId="0" applyNumberFormat="1" applyFont="1" applyFill="1" applyBorder="1" applyAlignment="1">
      <alignment horizontal="center" vertical="center" shrinkToFit="1"/>
    </xf>
    <xf numFmtId="176" fontId="11" fillId="4" borderId="10" xfId="0" applyNumberFormat="1" applyFont="1" applyFill="1" applyBorder="1" applyAlignment="1">
      <alignment horizontal="center" vertical="center" shrinkToFit="1"/>
    </xf>
    <xf numFmtId="0" fontId="16" fillId="4" borderId="4" xfId="0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10" xfId="0" applyFont="1" applyFill="1" applyBorder="1" applyAlignment="1">
      <alignment horizontal="center" vertical="center" shrinkToFit="1"/>
    </xf>
    <xf numFmtId="0" fontId="23" fillId="4" borderId="0" xfId="0" applyFont="1" applyFill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</cellXfs>
  <cellStyles count="3">
    <cellStyle name="標準" xfId="0" builtinId="0"/>
    <cellStyle name="標準_コード表（要ﾒﾝﾃ）" xfId="1" xr:uid="{00000000-0005-0000-0000-000001000000}"/>
    <cellStyle name="標準_学校コード" xfId="2" xr:uid="{00000000-0005-0000-0000-000002000000}"/>
  </cellStyles>
  <dxfs count="8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</sheetPr>
  <dimension ref="A1:T205"/>
  <sheetViews>
    <sheetView topLeftCell="B1" zoomScaleNormal="100" zoomScaleSheetLayoutView="100" workbookViewId="0">
      <pane ySplit="5" topLeftCell="A6" activePane="bottomLeft" state="frozen"/>
      <selection activeCell="B1" sqref="B1"/>
      <selection pane="bottomLeft" activeCell="B1" sqref="B1:C1"/>
    </sheetView>
  </sheetViews>
  <sheetFormatPr defaultRowHeight="12" x14ac:dyDescent="0.15"/>
  <cols>
    <col min="1" max="1" width="9" style="3" hidden="1" customWidth="1"/>
    <col min="2" max="2" width="7.875" style="3" customWidth="1"/>
    <col min="3" max="3" width="7.25" style="3" customWidth="1"/>
    <col min="4" max="4" width="6.625" style="3" customWidth="1"/>
    <col min="5" max="5" width="15.375" style="1" customWidth="1"/>
    <col min="6" max="6" width="26.125" style="1" customWidth="1"/>
    <col min="7" max="7" width="7" style="1" hidden="1" customWidth="1"/>
    <col min="8" max="8" width="18.625" style="1" customWidth="1"/>
    <col min="9" max="9" width="15.625" style="4" customWidth="1"/>
    <col min="10" max="10" width="4.125" style="3" customWidth="1"/>
    <col min="11" max="20" width="5.625" style="1" customWidth="1"/>
    <col min="21" max="16384" width="9" style="1"/>
  </cols>
  <sheetData>
    <row r="1" spans="1:20" ht="16.5" customHeight="1" x14ac:dyDescent="0.15">
      <c r="A1" s="17"/>
      <c r="B1" s="93" t="s">
        <v>144</v>
      </c>
      <c r="C1" s="93"/>
      <c r="D1" s="57"/>
      <c r="E1" s="61" t="s">
        <v>96</v>
      </c>
      <c r="F1" s="15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9.5" customHeight="1" x14ac:dyDescent="0.15">
      <c r="A2" s="17"/>
      <c r="B2" s="93" t="s">
        <v>207</v>
      </c>
      <c r="C2" s="93"/>
      <c r="D2" s="57"/>
      <c r="E2" s="44" t="s">
        <v>145</v>
      </c>
      <c r="F2" s="16" t="str">
        <f>IFERROR(VLOOKUP(F1,校園塾コード!A3:B208,2,FALSE),"")</f>
        <v/>
      </c>
      <c r="G2" s="18"/>
      <c r="H2" s="18"/>
      <c r="I2" s="18"/>
      <c r="J2" s="18"/>
      <c r="K2" s="47" t="s">
        <v>181</v>
      </c>
      <c r="L2" s="18"/>
      <c r="M2" s="18"/>
      <c r="N2" s="18"/>
      <c r="O2" s="18"/>
      <c r="P2" s="18"/>
      <c r="Q2" s="18"/>
      <c r="R2" s="18"/>
      <c r="S2" s="18"/>
      <c r="T2" s="18"/>
    </row>
    <row r="3" spans="1:20" ht="12.75" customHeight="1" x14ac:dyDescent="0.15">
      <c r="A3" s="17"/>
      <c r="B3" s="17"/>
      <c r="C3" s="17"/>
      <c r="D3" s="17"/>
      <c r="E3" s="18"/>
      <c r="F3" s="18"/>
      <c r="G3" s="18"/>
      <c r="H3" s="18"/>
      <c r="I3" s="58"/>
      <c r="J3" s="17"/>
      <c r="K3" s="44">
        <v>1</v>
      </c>
      <c r="L3" s="44">
        <v>11</v>
      </c>
      <c r="M3" s="44">
        <v>12</v>
      </c>
      <c r="N3" s="44">
        <v>13</v>
      </c>
      <c r="O3" s="44">
        <v>14</v>
      </c>
      <c r="P3" s="44">
        <v>15</v>
      </c>
      <c r="Q3" s="44">
        <v>16</v>
      </c>
      <c r="R3" s="44">
        <v>21</v>
      </c>
      <c r="S3" s="44">
        <v>22</v>
      </c>
      <c r="T3" s="44">
        <v>23</v>
      </c>
    </row>
    <row r="4" spans="1:20" ht="24.95" customHeight="1" x14ac:dyDescent="0.15">
      <c r="A4" s="17"/>
      <c r="B4" s="94" t="s">
        <v>211</v>
      </c>
      <c r="C4" s="94"/>
      <c r="D4" s="94"/>
      <c r="E4" s="94"/>
      <c r="F4" s="94"/>
      <c r="G4" s="94"/>
      <c r="H4" s="94"/>
      <c r="I4" s="94"/>
      <c r="J4" s="94"/>
      <c r="K4" s="44" t="s">
        <v>182</v>
      </c>
      <c r="L4" s="44" t="s">
        <v>183</v>
      </c>
      <c r="M4" s="44" t="s">
        <v>138</v>
      </c>
      <c r="N4" s="44" t="s">
        <v>184</v>
      </c>
      <c r="O4" s="44" t="s">
        <v>185</v>
      </c>
      <c r="P4" s="44" t="s">
        <v>186</v>
      </c>
      <c r="Q4" s="44" t="s">
        <v>187</v>
      </c>
      <c r="R4" s="44" t="s">
        <v>188</v>
      </c>
      <c r="S4" s="44" t="s">
        <v>189</v>
      </c>
      <c r="T4" s="44" t="s">
        <v>190</v>
      </c>
    </row>
    <row r="5" spans="1:20" ht="23.25" thickBot="1" x14ac:dyDescent="0.2">
      <c r="A5" s="60" t="s">
        <v>191</v>
      </c>
      <c r="B5" s="60" t="s">
        <v>139</v>
      </c>
      <c r="C5" s="60" t="s">
        <v>140</v>
      </c>
      <c r="D5" s="40" t="s">
        <v>142</v>
      </c>
      <c r="E5" s="60" t="s">
        <v>141</v>
      </c>
      <c r="F5" s="60" t="s">
        <v>83</v>
      </c>
      <c r="G5" s="60" t="s">
        <v>192</v>
      </c>
      <c r="H5" s="60" t="s">
        <v>85</v>
      </c>
      <c r="I5" s="41" t="s">
        <v>143</v>
      </c>
      <c r="J5" s="40" t="s">
        <v>0</v>
      </c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0" ht="18.95" customHeight="1" x14ac:dyDescent="0.15">
      <c r="A6" s="35"/>
      <c r="B6" s="34"/>
      <c r="C6" s="35" t="str">
        <f>IFERROR(LOOKUP(B6,$K$3:$T$3,$K$4:$T$4),"")</f>
        <v/>
      </c>
      <c r="D6" s="36">
        <v>1</v>
      </c>
      <c r="E6" s="37"/>
      <c r="F6" s="37"/>
      <c r="G6" s="39"/>
      <c r="H6" s="37"/>
      <c r="I6" s="37"/>
      <c r="J6" s="38" t="s">
        <v>180</v>
      </c>
    </row>
    <row r="7" spans="1:20" ht="18.95" customHeight="1" x14ac:dyDescent="0.15">
      <c r="A7" s="10"/>
      <c r="B7" s="12"/>
      <c r="C7" s="35" t="str">
        <f>IFERROR(LOOKUP(B7,$K$3:$T$3,$K$4:$T$4),"")</f>
        <v/>
      </c>
      <c r="D7" s="8">
        <v>2</v>
      </c>
      <c r="E7" s="37"/>
      <c r="F7" s="37"/>
      <c r="G7" s="14"/>
      <c r="H7" s="33"/>
      <c r="I7" s="33"/>
      <c r="J7" s="13"/>
      <c r="L7" s="3"/>
      <c r="M7" s="11"/>
    </row>
    <row r="8" spans="1:20" ht="18.95" customHeight="1" x14ac:dyDescent="0.15">
      <c r="A8" s="10"/>
      <c r="B8" s="12"/>
      <c r="C8" s="35" t="str">
        <f>IFERROR(LOOKUP(B8,$K$3:$T$3,$K$4:$T$4),"")</f>
        <v/>
      </c>
      <c r="D8" s="8">
        <v>3</v>
      </c>
      <c r="E8" s="37"/>
      <c r="F8" s="37"/>
      <c r="G8" s="14"/>
      <c r="H8" s="33"/>
      <c r="I8" s="33"/>
      <c r="J8" s="13"/>
      <c r="L8" s="3"/>
      <c r="M8" s="11"/>
    </row>
    <row r="9" spans="1:20" ht="18.95" customHeight="1" x14ac:dyDescent="0.15">
      <c r="A9" s="10"/>
      <c r="B9" s="12"/>
      <c r="C9" s="35" t="str">
        <f t="shared" ref="C9:C72" si="0">IFERROR(LOOKUP(B9,$K$3:$T$3,$K$4:$T$4),"")</f>
        <v/>
      </c>
      <c r="D9" s="8">
        <v>4</v>
      </c>
      <c r="E9" s="37"/>
      <c r="F9" s="37"/>
      <c r="G9" s="14"/>
      <c r="H9" s="33"/>
      <c r="I9" s="33"/>
      <c r="J9" s="13"/>
      <c r="L9" s="3"/>
      <c r="M9" s="11"/>
    </row>
    <row r="10" spans="1:20" ht="18.95" customHeight="1" x14ac:dyDescent="0.15">
      <c r="A10" s="10"/>
      <c r="B10" s="12"/>
      <c r="C10" s="35" t="str">
        <f t="shared" si="0"/>
        <v/>
      </c>
      <c r="D10" s="8">
        <v>5</v>
      </c>
      <c r="E10" s="37"/>
      <c r="F10" s="37"/>
      <c r="G10" s="14"/>
      <c r="H10" s="33"/>
      <c r="I10" s="33"/>
      <c r="J10" s="13"/>
      <c r="L10" s="3"/>
      <c r="M10" s="11"/>
    </row>
    <row r="11" spans="1:20" ht="18.95" customHeight="1" x14ac:dyDescent="0.15">
      <c r="A11" s="10"/>
      <c r="B11" s="12"/>
      <c r="C11" s="35" t="str">
        <f t="shared" si="0"/>
        <v/>
      </c>
      <c r="D11" s="8">
        <v>6</v>
      </c>
      <c r="E11" s="37"/>
      <c r="F11" s="37"/>
      <c r="G11" s="14"/>
      <c r="H11" s="33"/>
      <c r="I11" s="33"/>
      <c r="J11" s="13"/>
      <c r="L11" s="3"/>
      <c r="M11" s="11"/>
    </row>
    <row r="12" spans="1:20" ht="18.95" customHeight="1" x14ac:dyDescent="0.15">
      <c r="A12" s="10"/>
      <c r="B12" s="12"/>
      <c r="C12" s="35" t="str">
        <f t="shared" si="0"/>
        <v/>
      </c>
      <c r="D12" s="8">
        <v>7</v>
      </c>
      <c r="E12" s="37"/>
      <c r="F12" s="37"/>
      <c r="G12" s="14"/>
      <c r="H12" s="33"/>
      <c r="I12" s="33"/>
      <c r="J12" s="13"/>
      <c r="L12" s="3"/>
      <c r="M12" s="11"/>
    </row>
    <row r="13" spans="1:20" ht="18.95" customHeight="1" x14ac:dyDescent="0.15">
      <c r="A13" s="10"/>
      <c r="B13" s="12"/>
      <c r="C13" s="35" t="str">
        <f t="shared" si="0"/>
        <v/>
      </c>
      <c r="D13" s="8">
        <v>8</v>
      </c>
      <c r="E13" s="37"/>
      <c r="F13" s="37"/>
      <c r="G13" s="14"/>
      <c r="H13" s="33"/>
      <c r="I13" s="33"/>
      <c r="J13" s="13"/>
      <c r="L13" s="3"/>
      <c r="M13" s="11"/>
    </row>
    <row r="14" spans="1:20" ht="18.95" customHeight="1" x14ac:dyDescent="0.15">
      <c r="A14" s="10"/>
      <c r="B14" s="12"/>
      <c r="C14" s="35" t="str">
        <f t="shared" si="0"/>
        <v/>
      </c>
      <c r="D14" s="8">
        <v>9</v>
      </c>
      <c r="E14" s="37"/>
      <c r="F14" s="37"/>
      <c r="G14" s="14"/>
      <c r="H14" s="33"/>
      <c r="I14" s="33"/>
      <c r="J14" s="13"/>
      <c r="L14" s="3"/>
      <c r="M14" s="11"/>
    </row>
    <row r="15" spans="1:20" ht="18.95" customHeight="1" x14ac:dyDescent="0.15">
      <c r="A15" s="10"/>
      <c r="B15" s="12"/>
      <c r="C15" s="35" t="str">
        <f t="shared" si="0"/>
        <v/>
      </c>
      <c r="D15" s="8">
        <v>10</v>
      </c>
      <c r="E15" s="37"/>
      <c r="F15" s="37"/>
      <c r="G15" s="14"/>
      <c r="H15" s="33"/>
      <c r="I15" s="33"/>
      <c r="J15" s="13"/>
      <c r="L15" s="3"/>
      <c r="M15" s="11"/>
    </row>
    <row r="16" spans="1:20" ht="18.95" customHeight="1" x14ac:dyDescent="0.15">
      <c r="A16" s="10"/>
      <c r="B16" s="34"/>
      <c r="C16" s="35" t="str">
        <f t="shared" si="0"/>
        <v/>
      </c>
      <c r="D16" s="8">
        <v>11</v>
      </c>
      <c r="E16" s="37"/>
      <c r="F16" s="37"/>
      <c r="G16" s="14"/>
      <c r="H16" s="33"/>
      <c r="I16" s="33"/>
      <c r="J16" s="13"/>
      <c r="L16" s="3"/>
      <c r="M16" s="11"/>
    </row>
    <row r="17" spans="1:10" ht="18.95" customHeight="1" x14ac:dyDescent="0.15">
      <c r="A17" s="10"/>
      <c r="B17" s="12"/>
      <c r="C17" s="35" t="str">
        <f t="shared" si="0"/>
        <v/>
      </c>
      <c r="D17" s="8">
        <v>12</v>
      </c>
      <c r="E17" s="37"/>
      <c r="F17" s="37"/>
      <c r="G17" s="14"/>
      <c r="H17" s="33"/>
      <c r="I17" s="33"/>
      <c r="J17" s="13"/>
    </row>
    <row r="18" spans="1:10" ht="18.95" customHeight="1" x14ac:dyDescent="0.15">
      <c r="A18" s="10"/>
      <c r="B18" s="12"/>
      <c r="C18" s="35" t="str">
        <f t="shared" si="0"/>
        <v/>
      </c>
      <c r="D18" s="8">
        <v>13</v>
      </c>
      <c r="E18" s="37"/>
      <c r="F18" s="37"/>
      <c r="G18" s="14"/>
      <c r="H18" s="33"/>
      <c r="I18" s="33"/>
      <c r="J18" s="13"/>
    </row>
    <row r="19" spans="1:10" ht="18.95" customHeight="1" x14ac:dyDescent="0.15">
      <c r="A19" s="10"/>
      <c r="B19" s="12"/>
      <c r="C19" s="35" t="str">
        <f t="shared" si="0"/>
        <v/>
      </c>
      <c r="D19" s="8">
        <v>14</v>
      </c>
      <c r="E19" s="37"/>
      <c r="F19" s="37"/>
      <c r="G19" s="14"/>
      <c r="H19" s="33"/>
      <c r="I19" s="33"/>
      <c r="J19" s="13"/>
    </row>
    <row r="20" spans="1:10" ht="18.95" customHeight="1" x14ac:dyDescent="0.15">
      <c r="A20" s="10"/>
      <c r="B20" s="12"/>
      <c r="C20" s="35" t="str">
        <f t="shared" si="0"/>
        <v/>
      </c>
      <c r="D20" s="8">
        <v>15</v>
      </c>
      <c r="E20" s="37"/>
      <c r="F20" s="37"/>
      <c r="G20" s="14"/>
      <c r="H20" s="33"/>
      <c r="I20" s="33"/>
      <c r="J20" s="13"/>
    </row>
    <row r="21" spans="1:10" ht="18.95" customHeight="1" x14ac:dyDescent="0.15">
      <c r="A21" s="10"/>
      <c r="B21" s="12"/>
      <c r="C21" s="35" t="str">
        <f t="shared" si="0"/>
        <v/>
      </c>
      <c r="D21" s="8">
        <v>16</v>
      </c>
      <c r="E21" s="37"/>
      <c r="F21" s="37"/>
      <c r="G21" s="14"/>
      <c r="H21" s="33"/>
      <c r="I21" s="33"/>
      <c r="J21" s="13"/>
    </row>
    <row r="22" spans="1:10" ht="18.95" customHeight="1" x14ac:dyDescent="0.15">
      <c r="A22" s="10"/>
      <c r="B22" s="12"/>
      <c r="C22" s="35" t="str">
        <f t="shared" si="0"/>
        <v/>
      </c>
      <c r="D22" s="8">
        <v>17</v>
      </c>
      <c r="E22" s="37"/>
      <c r="F22" s="37"/>
      <c r="G22" s="14"/>
      <c r="H22" s="33"/>
      <c r="I22" s="33"/>
      <c r="J22" s="13"/>
    </row>
    <row r="23" spans="1:10" ht="18.95" customHeight="1" x14ac:dyDescent="0.15">
      <c r="A23" s="10"/>
      <c r="B23" s="12"/>
      <c r="C23" s="35" t="str">
        <f t="shared" si="0"/>
        <v/>
      </c>
      <c r="D23" s="8">
        <v>18</v>
      </c>
      <c r="E23" s="37"/>
      <c r="F23" s="37"/>
      <c r="G23" s="14"/>
      <c r="H23" s="33"/>
      <c r="I23" s="33"/>
      <c r="J23" s="13"/>
    </row>
    <row r="24" spans="1:10" ht="18.95" customHeight="1" x14ac:dyDescent="0.15">
      <c r="A24" s="10"/>
      <c r="B24" s="12"/>
      <c r="C24" s="35" t="str">
        <f t="shared" si="0"/>
        <v/>
      </c>
      <c r="D24" s="8">
        <v>19</v>
      </c>
      <c r="E24" s="37"/>
      <c r="F24" s="37"/>
      <c r="G24" s="14"/>
      <c r="H24" s="33"/>
      <c r="I24" s="33"/>
      <c r="J24" s="13"/>
    </row>
    <row r="25" spans="1:10" ht="18.95" customHeight="1" x14ac:dyDescent="0.15">
      <c r="A25" s="10"/>
      <c r="B25" s="12"/>
      <c r="C25" s="35" t="str">
        <f t="shared" si="0"/>
        <v/>
      </c>
      <c r="D25" s="8">
        <v>20</v>
      </c>
      <c r="E25" s="37"/>
      <c r="F25" s="37"/>
      <c r="G25" s="14"/>
      <c r="H25" s="33"/>
      <c r="I25" s="33"/>
      <c r="J25" s="13"/>
    </row>
    <row r="26" spans="1:10" ht="18.95" customHeight="1" x14ac:dyDescent="0.15">
      <c r="A26" s="10"/>
      <c r="B26" s="12"/>
      <c r="C26" s="35" t="str">
        <f t="shared" si="0"/>
        <v/>
      </c>
      <c r="D26" s="8">
        <v>21</v>
      </c>
      <c r="E26" s="33"/>
      <c r="F26" s="33"/>
      <c r="G26" s="14"/>
      <c r="H26" s="33"/>
      <c r="I26" s="33"/>
      <c r="J26" s="13"/>
    </row>
    <row r="27" spans="1:10" ht="18.95" customHeight="1" x14ac:dyDescent="0.15">
      <c r="A27" s="10"/>
      <c r="B27" s="12"/>
      <c r="C27" s="35" t="str">
        <f t="shared" si="0"/>
        <v/>
      </c>
      <c r="D27" s="8">
        <v>22</v>
      </c>
      <c r="E27" s="33"/>
      <c r="F27" s="33"/>
      <c r="G27" s="14"/>
      <c r="H27" s="33"/>
      <c r="I27" s="33"/>
      <c r="J27" s="13"/>
    </row>
    <row r="28" spans="1:10" ht="18.95" customHeight="1" x14ac:dyDescent="0.15">
      <c r="A28" s="10"/>
      <c r="B28" s="12"/>
      <c r="C28" s="35" t="str">
        <f t="shared" si="0"/>
        <v/>
      </c>
      <c r="D28" s="8">
        <v>23</v>
      </c>
      <c r="E28" s="33"/>
      <c r="F28" s="33"/>
      <c r="G28" s="14"/>
      <c r="H28" s="33"/>
      <c r="I28" s="33"/>
      <c r="J28" s="13"/>
    </row>
    <row r="29" spans="1:10" ht="18.95" customHeight="1" x14ac:dyDescent="0.15">
      <c r="A29" s="10"/>
      <c r="B29" s="12"/>
      <c r="C29" s="35" t="str">
        <f t="shared" si="0"/>
        <v/>
      </c>
      <c r="D29" s="8">
        <v>24</v>
      </c>
      <c r="E29" s="33"/>
      <c r="F29" s="33"/>
      <c r="G29" s="14"/>
      <c r="H29" s="33"/>
      <c r="I29" s="33"/>
      <c r="J29" s="13"/>
    </row>
    <row r="30" spans="1:10" ht="18.95" customHeight="1" x14ac:dyDescent="0.15">
      <c r="A30" s="10"/>
      <c r="B30" s="12"/>
      <c r="C30" s="35" t="str">
        <f t="shared" si="0"/>
        <v/>
      </c>
      <c r="D30" s="8">
        <v>25</v>
      </c>
      <c r="E30" s="33"/>
      <c r="F30" s="33"/>
      <c r="G30" s="14"/>
      <c r="H30" s="33"/>
      <c r="I30" s="33"/>
      <c r="J30" s="13"/>
    </row>
    <row r="31" spans="1:10" ht="18.95" customHeight="1" x14ac:dyDescent="0.15">
      <c r="A31" s="10"/>
      <c r="B31" s="12"/>
      <c r="C31" s="35" t="str">
        <f t="shared" si="0"/>
        <v/>
      </c>
      <c r="D31" s="8">
        <v>26</v>
      </c>
      <c r="E31" s="33"/>
      <c r="F31" s="33"/>
      <c r="G31" s="14"/>
      <c r="H31" s="33"/>
      <c r="I31" s="33"/>
      <c r="J31" s="13"/>
    </row>
    <row r="32" spans="1:10" ht="18.95" customHeight="1" x14ac:dyDescent="0.15">
      <c r="A32" s="10"/>
      <c r="B32" s="12"/>
      <c r="C32" s="35" t="str">
        <f t="shared" si="0"/>
        <v/>
      </c>
      <c r="D32" s="8">
        <v>27</v>
      </c>
      <c r="E32" s="33"/>
      <c r="F32" s="33"/>
      <c r="G32" s="14"/>
      <c r="H32" s="33"/>
      <c r="I32" s="33"/>
      <c r="J32" s="13"/>
    </row>
    <row r="33" spans="1:10" ht="18.95" customHeight="1" x14ac:dyDescent="0.15">
      <c r="A33" s="10"/>
      <c r="B33" s="12"/>
      <c r="C33" s="35" t="str">
        <f t="shared" si="0"/>
        <v/>
      </c>
      <c r="D33" s="8">
        <v>28</v>
      </c>
      <c r="E33" s="33"/>
      <c r="F33" s="33"/>
      <c r="G33" s="14"/>
      <c r="H33" s="33"/>
      <c r="I33" s="33"/>
      <c r="J33" s="13"/>
    </row>
    <row r="34" spans="1:10" ht="18.95" customHeight="1" x14ac:dyDescent="0.15">
      <c r="A34" s="10"/>
      <c r="B34" s="12"/>
      <c r="C34" s="35" t="str">
        <f t="shared" si="0"/>
        <v/>
      </c>
      <c r="D34" s="8">
        <v>29</v>
      </c>
      <c r="E34" s="33"/>
      <c r="F34" s="33"/>
      <c r="G34" s="14"/>
      <c r="H34" s="33"/>
      <c r="I34" s="33"/>
      <c r="J34" s="13"/>
    </row>
    <row r="35" spans="1:10" ht="18.95" customHeight="1" x14ac:dyDescent="0.15">
      <c r="A35" s="10"/>
      <c r="B35" s="12"/>
      <c r="C35" s="35" t="str">
        <f t="shared" si="0"/>
        <v/>
      </c>
      <c r="D35" s="8">
        <v>30</v>
      </c>
      <c r="E35" s="33"/>
      <c r="F35" s="33"/>
      <c r="G35" s="14"/>
      <c r="H35" s="33"/>
      <c r="I35" s="33"/>
      <c r="J35" s="13"/>
    </row>
    <row r="36" spans="1:10" ht="18.95" customHeight="1" x14ac:dyDescent="0.15">
      <c r="A36" s="10"/>
      <c r="B36" s="12"/>
      <c r="C36" s="35" t="str">
        <f t="shared" si="0"/>
        <v/>
      </c>
      <c r="D36" s="8">
        <v>31</v>
      </c>
      <c r="E36" s="33"/>
      <c r="F36" s="33"/>
      <c r="G36" s="14"/>
      <c r="H36" s="33"/>
      <c r="I36" s="33"/>
      <c r="J36" s="13"/>
    </row>
    <row r="37" spans="1:10" ht="18.95" customHeight="1" x14ac:dyDescent="0.15">
      <c r="A37" s="10"/>
      <c r="B37" s="12"/>
      <c r="C37" s="35" t="str">
        <f t="shared" si="0"/>
        <v/>
      </c>
      <c r="D37" s="8">
        <v>32</v>
      </c>
      <c r="E37" s="33"/>
      <c r="F37" s="33"/>
      <c r="G37" s="14"/>
      <c r="H37" s="33"/>
      <c r="I37" s="33"/>
      <c r="J37" s="13"/>
    </row>
    <row r="38" spans="1:10" ht="18.95" customHeight="1" x14ac:dyDescent="0.15">
      <c r="A38" s="10"/>
      <c r="B38" s="12"/>
      <c r="C38" s="35" t="str">
        <f t="shared" si="0"/>
        <v/>
      </c>
      <c r="D38" s="8">
        <v>33</v>
      </c>
      <c r="E38" s="33"/>
      <c r="F38" s="33"/>
      <c r="G38" s="14"/>
      <c r="H38" s="33"/>
      <c r="I38" s="33"/>
      <c r="J38" s="13"/>
    </row>
    <row r="39" spans="1:10" ht="18.95" customHeight="1" x14ac:dyDescent="0.15">
      <c r="A39" s="10"/>
      <c r="B39" s="12"/>
      <c r="C39" s="35" t="str">
        <f t="shared" si="0"/>
        <v/>
      </c>
      <c r="D39" s="8">
        <v>34</v>
      </c>
      <c r="E39" s="33"/>
      <c r="F39" s="33"/>
      <c r="G39" s="14"/>
      <c r="H39" s="33"/>
      <c r="I39" s="33"/>
      <c r="J39" s="13"/>
    </row>
    <row r="40" spans="1:10" ht="18.95" customHeight="1" x14ac:dyDescent="0.15">
      <c r="A40" s="10"/>
      <c r="B40" s="12"/>
      <c r="C40" s="35" t="str">
        <f t="shared" si="0"/>
        <v/>
      </c>
      <c r="D40" s="8">
        <v>35</v>
      </c>
      <c r="E40" s="33"/>
      <c r="F40" s="33"/>
      <c r="G40" s="14"/>
      <c r="H40" s="33"/>
      <c r="I40" s="33"/>
      <c r="J40" s="13"/>
    </row>
    <row r="41" spans="1:10" ht="18.95" customHeight="1" x14ac:dyDescent="0.15">
      <c r="A41" s="10"/>
      <c r="B41" s="12"/>
      <c r="C41" s="35" t="str">
        <f t="shared" si="0"/>
        <v/>
      </c>
      <c r="D41" s="8">
        <v>36</v>
      </c>
      <c r="E41" s="33"/>
      <c r="F41" s="33"/>
      <c r="G41" s="14"/>
      <c r="H41" s="33"/>
      <c r="I41" s="33"/>
      <c r="J41" s="13"/>
    </row>
    <row r="42" spans="1:10" ht="18.95" customHeight="1" x14ac:dyDescent="0.15">
      <c r="A42" s="10"/>
      <c r="B42" s="12"/>
      <c r="C42" s="35" t="str">
        <f t="shared" si="0"/>
        <v/>
      </c>
      <c r="D42" s="8">
        <v>37</v>
      </c>
      <c r="E42" s="33"/>
      <c r="F42" s="33"/>
      <c r="G42" s="14"/>
      <c r="H42" s="33"/>
      <c r="I42" s="33"/>
      <c r="J42" s="13"/>
    </row>
    <row r="43" spans="1:10" ht="18.95" customHeight="1" x14ac:dyDescent="0.15">
      <c r="A43" s="10"/>
      <c r="B43" s="12"/>
      <c r="C43" s="35" t="str">
        <f t="shared" si="0"/>
        <v/>
      </c>
      <c r="D43" s="8">
        <v>38</v>
      </c>
      <c r="E43" s="33"/>
      <c r="F43" s="33"/>
      <c r="G43" s="14"/>
      <c r="H43" s="33"/>
      <c r="I43" s="33"/>
      <c r="J43" s="13"/>
    </row>
    <row r="44" spans="1:10" ht="18.95" customHeight="1" x14ac:dyDescent="0.15">
      <c r="A44" s="10"/>
      <c r="B44" s="12"/>
      <c r="C44" s="35" t="str">
        <f t="shared" si="0"/>
        <v/>
      </c>
      <c r="D44" s="8">
        <v>39</v>
      </c>
      <c r="E44" s="33"/>
      <c r="F44" s="33"/>
      <c r="G44" s="14"/>
      <c r="H44" s="33"/>
      <c r="I44" s="33"/>
      <c r="J44" s="13"/>
    </row>
    <row r="45" spans="1:10" ht="18.95" customHeight="1" x14ac:dyDescent="0.15">
      <c r="A45" s="10"/>
      <c r="B45" s="12"/>
      <c r="C45" s="10" t="str">
        <f t="shared" si="0"/>
        <v/>
      </c>
      <c r="D45" s="8">
        <v>40</v>
      </c>
      <c r="E45" s="33"/>
      <c r="F45" s="33"/>
      <c r="G45" s="14"/>
      <c r="H45" s="33"/>
      <c r="I45" s="33"/>
      <c r="J45" s="13"/>
    </row>
    <row r="46" spans="1:10" ht="18.95" customHeight="1" x14ac:dyDescent="0.15">
      <c r="A46" s="10"/>
      <c r="B46" s="12"/>
      <c r="C46" s="10" t="str">
        <f t="shared" si="0"/>
        <v/>
      </c>
      <c r="D46" s="8">
        <v>41</v>
      </c>
      <c r="E46" s="33"/>
      <c r="F46" s="33"/>
      <c r="G46" s="14"/>
      <c r="H46" s="33"/>
      <c r="I46" s="33"/>
      <c r="J46" s="13"/>
    </row>
    <row r="47" spans="1:10" ht="18.95" customHeight="1" x14ac:dyDescent="0.15">
      <c r="A47" s="10"/>
      <c r="B47" s="12"/>
      <c r="C47" s="35" t="str">
        <f t="shared" si="0"/>
        <v/>
      </c>
      <c r="D47" s="8">
        <v>42</v>
      </c>
      <c r="E47" s="33"/>
      <c r="F47" s="33"/>
      <c r="G47" s="14"/>
      <c r="H47" s="33"/>
      <c r="I47" s="33"/>
      <c r="J47" s="13"/>
    </row>
    <row r="48" spans="1:10" ht="18.95" customHeight="1" x14ac:dyDescent="0.15">
      <c r="A48" s="10"/>
      <c r="B48" s="12"/>
      <c r="C48" s="35" t="str">
        <f t="shared" si="0"/>
        <v/>
      </c>
      <c r="D48" s="8">
        <v>43</v>
      </c>
      <c r="E48" s="33"/>
      <c r="F48" s="33"/>
      <c r="G48" s="14"/>
      <c r="H48" s="33"/>
      <c r="I48" s="33"/>
      <c r="J48" s="13"/>
    </row>
    <row r="49" spans="1:10" ht="18.95" customHeight="1" x14ac:dyDescent="0.15">
      <c r="A49" s="10"/>
      <c r="B49" s="12"/>
      <c r="C49" s="35" t="str">
        <f t="shared" si="0"/>
        <v/>
      </c>
      <c r="D49" s="8">
        <v>44</v>
      </c>
      <c r="E49" s="33"/>
      <c r="F49" s="33"/>
      <c r="G49" s="14"/>
      <c r="H49" s="33"/>
      <c r="I49" s="33"/>
      <c r="J49" s="13"/>
    </row>
    <row r="50" spans="1:10" ht="18.95" customHeight="1" x14ac:dyDescent="0.15">
      <c r="A50" s="10"/>
      <c r="B50" s="12"/>
      <c r="C50" s="35" t="str">
        <f t="shared" si="0"/>
        <v/>
      </c>
      <c r="D50" s="8">
        <v>45</v>
      </c>
      <c r="E50" s="33"/>
      <c r="F50" s="33"/>
      <c r="G50" s="14"/>
      <c r="H50" s="33"/>
      <c r="I50" s="33"/>
      <c r="J50" s="13"/>
    </row>
    <row r="51" spans="1:10" ht="18.95" customHeight="1" x14ac:dyDescent="0.15">
      <c r="A51" s="10"/>
      <c r="B51" s="12"/>
      <c r="C51" s="35" t="str">
        <f t="shared" si="0"/>
        <v/>
      </c>
      <c r="D51" s="8">
        <v>46</v>
      </c>
      <c r="E51" s="33"/>
      <c r="F51" s="33"/>
      <c r="G51" s="14"/>
      <c r="H51" s="33"/>
      <c r="I51" s="33"/>
      <c r="J51" s="13"/>
    </row>
    <row r="52" spans="1:10" ht="18.95" customHeight="1" x14ac:dyDescent="0.15">
      <c r="A52" s="10"/>
      <c r="B52" s="12"/>
      <c r="C52" s="35" t="str">
        <f t="shared" si="0"/>
        <v/>
      </c>
      <c r="D52" s="8">
        <v>47</v>
      </c>
      <c r="E52" s="33"/>
      <c r="F52" s="33"/>
      <c r="G52" s="14"/>
      <c r="H52" s="33"/>
      <c r="I52" s="33"/>
      <c r="J52" s="13"/>
    </row>
    <row r="53" spans="1:10" ht="18.95" customHeight="1" x14ac:dyDescent="0.15">
      <c r="A53" s="10"/>
      <c r="B53" s="12"/>
      <c r="C53" s="35" t="str">
        <f t="shared" si="0"/>
        <v/>
      </c>
      <c r="D53" s="8">
        <v>48</v>
      </c>
      <c r="E53" s="33"/>
      <c r="F53" s="33"/>
      <c r="G53" s="14"/>
      <c r="H53" s="33"/>
      <c r="I53" s="33"/>
      <c r="J53" s="13"/>
    </row>
    <row r="54" spans="1:10" ht="18.95" customHeight="1" x14ac:dyDescent="0.15">
      <c r="A54" s="10"/>
      <c r="B54" s="12"/>
      <c r="C54" s="35" t="str">
        <f t="shared" si="0"/>
        <v/>
      </c>
      <c r="D54" s="8">
        <v>49</v>
      </c>
      <c r="E54" s="33"/>
      <c r="F54" s="33"/>
      <c r="G54" s="14"/>
      <c r="H54" s="33"/>
      <c r="I54" s="33"/>
      <c r="J54" s="13"/>
    </row>
    <row r="55" spans="1:10" ht="18.95" customHeight="1" x14ac:dyDescent="0.15">
      <c r="A55" s="10"/>
      <c r="B55" s="12"/>
      <c r="C55" s="35" t="str">
        <f t="shared" si="0"/>
        <v/>
      </c>
      <c r="D55" s="8">
        <v>50</v>
      </c>
      <c r="E55" s="33"/>
      <c r="F55" s="33"/>
      <c r="G55" s="14"/>
      <c r="H55" s="33"/>
      <c r="I55" s="33"/>
      <c r="J55" s="13"/>
    </row>
    <row r="56" spans="1:10" ht="18.95" customHeight="1" x14ac:dyDescent="0.15">
      <c r="A56" s="10"/>
      <c r="B56" s="12"/>
      <c r="C56" s="35" t="str">
        <f t="shared" si="0"/>
        <v/>
      </c>
      <c r="D56" s="8">
        <v>51</v>
      </c>
      <c r="E56" s="33"/>
      <c r="F56" s="33"/>
      <c r="G56" s="14"/>
      <c r="H56" s="33"/>
      <c r="I56" s="33"/>
      <c r="J56" s="13"/>
    </row>
    <row r="57" spans="1:10" ht="18.95" customHeight="1" x14ac:dyDescent="0.15">
      <c r="A57" s="10"/>
      <c r="B57" s="12"/>
      <c r="C57" s="35" t="str">
        <f t="shared" si="0"/>
        <v/>
      </c>
      <c r="D57" s="8">
        <v>52</v>
      </c>
      <c r="E57" s="33"/>
      <c r="F57" s="33"/>
      <c r="G57" s="14"/>
      <c r="H57" s="33"/>
      <c r="I57" s="33"/>
      <c r="J57" s="13"/>
    </row>
    <row r="58" spans="1:10" ht="18.95" customHeight="1" x14ac:dyDescent="0.15">
      <c r="A58" s="10"/>
      <c r="B58" s="12"/>
      <c r="C58" s="35" t="str">
        <f t="shared" si="0"/>
        <v/>
      </c>
      <c r="D58" s="8">
        <v>53</v>
      </c>
      <c r="E58" s="33"/>
      <c r="F58" s="33"/>
      <c r="G58" s="14"/>
      <c r="H58" s="33"/>
      <c r="I58" s="33"/>
      <c r="J58" s="13"/>
    </row>
    <row r="59" spans="1:10" ht="18.95" customHeight="1" x14ac:dyDescent="0.15">
      <c r="A59" s="10"/>
      <c r="B59" s="12"/>
      <c r="C59" s="35" t="str">
        <f t="shared" si="0"/>
        <v/>
      </c>
      <c r="D59" s="8">
        <v>54</v>
      </c>
      <c r="E59" s="33"/>
      <c r="F59" s="33"/>
      <c r="G59" s="14"/>
      <c r="H59" s="33"/>
      <c r="I59" s="33"/>
      <c r="J59" s="13"/>
    </row>
    <row r="60" spans="1:10" ht="18.95" customHeight="1" x14ac:dyDescent="0.15">
      <c r="A60" s="10"/>
      <c r="B60" s="12"/>
      <c r="C60" s="35" t="str">
        <f t="shared" si="0"/>
        <v/>
      </c>
      <c r="D60" s="8">
        <v>55</v>
      </c>
      <c r="E60" s="33"/>
      <c r="F60" s="33"/>
      <c r="G60" s="14"/>
      <c r="H60" s="33"/>
      <c r="I60" s="33"/>
      <c r="J60" s="13"/>
    </row>
    <row r="61" spans="1:10" ht="18.95" customHeight="1" x14ac:dyDescent="0.15">
      <c r="A61" s="10"/>
      <c r="B61" s="12"/>
      <c r="C61" s="35" t="str">
        <f t="shared" si="0"/>
        <v/>
      </c>
      <c r="D61" s="8">
        <v>56</v>
      </c>
      <c r="E61" s="33"/>
      <c r="F61" s="33"/>
      <c r="G61" s="14"/>
      <c r="H61" s="33"/>
      <c r="I61" s="33"/>
      <c r="J61" s="13"/>
    </row>
    <row r="62" spans="1:10" ht="18.95" customHeight="1" x14ac:dyDescent="0.15">
      <c r="A62" s="10"/>
      <c r="B62" s="12"/>
      <c r="C62" s="35" t="str">
        <f t="shared" si="0"/>
        <v/>
      </c>
      <c r="D62" s="8">
        <v>57</v>
      </c>
      <c r="E62" s="33"/>
      <c r="F62" s="33"/>
      <c r="G62" s="14"/>
      <c r="H62" s="33"/>
      <c r="I62" s="33"/>
      <c r="J62" s="13"/>
    </row>
    <row r="63" spans="1:10" ht="18.95" customHeight="1" x14ac:dyDescent="0.15">
      <c r="A63" s="10"/>
      <c r="B63" s="12"/>
      <c r="C63" s="35" t="str">
        <f t="shared" si="0"/>
        <v/>
      </c>
      <c r="D63" s="8">
        <v>58</v>
      </c>
      <c r="E63" s="33"/>
      <c r="F63" s="33"/>
      <c r="G63" s="14"/>
      <c r="H63" s="33"/>
      <c r="I63" s="33"/>
      <c r="J63" s="13"/>
    </row>
    <row r="64" spans="1:10" ht="18.95" customHeight="1" x14ac:dyDescent="0.15">
      <c r="A64" s="10"/>
      <c r="B64" s="12"/>
      <c r="C64" s="35" t="str">
        <f t="shared" si="0"/>
        <v/>
      </c>
      <c r="D64" s="8">
        <v>59</v>
      </c>
      <c r="E64" s="33"/>
      <c r="F64" s="33"/>
      <c r="G64" s="14"/>
      <c r="H64" s="33"/>
      <c r="I64" s="33"/>
      <c r="J64" s="13"/>
    </row>
    <row r="65" spans="1:10" ht="18.95" customHeight="1" x14ac:dyDescent="0.15">
      <c r="A65" s="10"/>
      <c r="B65" s="12"/>
      <c r="C65" s="35" t="str">
        <f t="shared" si="0"/>
        <v/>
      </c>
      <c r="D65" s="8">
        <v>60</v>
      </c>
      <c r="E65" s="33"/>
      <c r="F65" s="33"/>
      <c r="G65" s="14"/>
      <c r="H65" s="33"/>
      <c r="I65" s="33"/>
      <c r="J65" s="13"/>
    </row>
    <row r="66" spans="1:10" ht="18.95" customHeight="1" x14ac:dyDescent="0.15">
      <c r="A66" s="10"/>
      <c r="B66" s="12"/>
      <c r="C66" s="35" t="str">
        <f t="shared" si="0"/>
        <v/>
      </c>
      <c r="D66" s="8">
        <v>61</v>
      </c>
      <c r="E66" s="33"/>
      <c r="F66" s="33"/>
      <c r="G66" s="14"/>
      <c r="H66" s="33"/>
      <c r="I66" s="33"/>
      <c r="J66" s="13"/>
    </row>
    <row r="67" spans="1:10" ht="18.95" customHeight="1" x14ac:dyDescent="0.15">
      <c r="A67" s="10"/>
      <c r="B67" s="12"/>
      <c r="C67" s="35" t="str">
        <f t="shared" si="0"/>
        <v/>
      </c>
      <c r="D67" s="8">
        <v>62</v>
      </c>
      <c r="E67" s="33"/>
      <c r="F67" s="33"/>
      <c r="G67" s="14"/>
      <c r="H67" s="33"/>
      <c r="I67" s="33"/>
      <c r="J67" s="13"/>
    </row>
    <row r="68" spans="1:10" ht="18.95" customHeight="1" x14ac:dyDescent="0.15">
      <c r="A68" s="10"/>
      <c r="B68" s="12"/>
      <c r="C68" s="35" t="str">
        <f t="shared" si="0"/>
        <v/>
      </c>
      <c r="D68" s="8">
        <v>63</v>
      </c>
      <c r="E68" s="33"/>
      <c r="F68" s="33"/>
      <c r="G68" s="14"/>
      <c r="H68" s="33"/>
      <c r="I68" s="33"/>
      <c r="J68" s="13"/>
    </row>
    <row r="69" spans="1:10" ht="18.95" customHeight="1" x14ac:dyDescent="0.15">
      <c r="A69" s="10"/>
      <c r="B69" s="12"/>
      <c r="C69" s="35" t="str">
        <f t="shared" si="0"/>
        <v/>
      </c>
      <c r="D69" s="8">
        <v>64</v>
      </c>
      <c r="E69" s="33"/>
      <c r="F69" s="33"/>
      <c r="G69" s="14"/>
      <c r="H69" s="33"/>
      <c r="I69" s="33"/>
      <c r="J69" s="13"/>
    </row>
    <row r="70" spans="1:10" ht="18.95" customHeight="1" x14ac:dyDescent="0.15">
      <c r="A70" s="10"/>
      <c r="B70" s="12"/>
      <c r="C70" s="35" t="str">
        <f t="shared" si="0"/>
        <v/>
      </c>
      <c r="D70" s="8">
        <v>65</v>
      </c>
      <c r="E70" s="33"/>
      <c r="F70" s="33"/>
      <c r="G70" s="14"/>
      <c r="H70" s="33"/>
      <c r="I70" s="33"/>
      <c r="J70" s="13"/>
    </row>
    <row r="71" spans="1:10" ht="18.95" customHeight="1" x14ac:dyDescent="0.15">
      <c r="A71" s="10"/>
      <c r="B71" s="12"/>
      <c r="C71" s="35" t="str">
        <f t="shared" si="0"/>
        <v/>
      </c>
      <c r="D71" s="8">
        <v>66</v>
      </c>
      <c r="E71" s="33"/>
      <c r="F71" s="33"/>
      <c r="G71" s="14"/>
      <c r="H71" s="33"/>
      <c r="I71" s="33"/>
      <c r="J71" s="13"/>
    </row>
    <row r="72" spans="1:10" ht="18.95" customHeight="1" x14ac:dyDescent="0.15">
      <c r="A72" s="10"/>
      <c r="B72" s="12"/>
      <c r="C72" s="35" t="str">
        <f t="shared" si="0"/>
        <v/>
      </c>
      <c r="D72" s="8">
        <v>67</v>
      </c>
      <c r="E72" s="33"/>
      <c r="F72" s="33"/>
      <c r="G72" s="14"/>
      <c r="H72" s="33"/>
      <c r="I72" s="33"/>
      <c r="J72" s="13"/>
    </row>
    <row r="73" spans="1:10" ht="18.95" customHeight="1" x14ac:dyDescent="0.15">
      <c r="A73" s="10"/>
      <c r="B73" s="12"/>
      <c r="C73" s="35" t="str">
        <f t="shared" ref="C73:C136" si="1">IFERROR(LOOKUP(B73,$K$3:$T$3,$K$4:$T$4),"")</f>
        <v/>
      </c>
      <c r="D73" s="8">
        <v>68</v>
      </c>
      <c r="E73" s="33"/>
      <c r="F73" s="33"/>
      <c r="G73" s="14"/>
      <c r="H73" s="33"/>
      <c r="I73" s="33"/>
      <c r="J73" s="13"/>
    </row>
    <row r="74" spans="1:10" ht="18.95" customHeight="1" x14ac:dyDescent="0.15">
      <c r="A74" s="10"/>
      <c r="B74" s="12"/>
      <c r="C74" s="35" t="str">
        <f t="shared" si="1"/>
        <v/>
      </c>
      <c r="D74" s="8">
        <v>69</v>
      </c>
      <c r="E74" s="33"/>
      <c r="F74" s="33"/>
      <c r="G74" s="14"/>
      <c r="H74" s="33"/>
      <c r="I74" s="33"/>
      <c r="J74" s="13"/>
    </row>
    <row r="75" spans="1:10" ht="18.95" customHeight="1" x14ac:dyDescent="0.15">
      <c r="A75" s="10"/>
      <c r="B75" s="12"/>
      <c r="C75" s="35" t="str">
        <f t="shared" si="1"/>
        <v/>
      </c>
      <c r="D75" s="8">
        <v>70</v>
      </c>
      <c r="E75" s="33"/>
      <c r="F75" s="33"/>
      <c r="G75" s="14"/>
      <c r="H75" s="33"/>
      <c r="I75" s="33"/>
      <c r="J75" s="13"/>
    </row>
    <row r="76" spans="1:10" ht="18.95" customHeight="1" x14ac:dyDescent="0.15">
      <c r="A76" s="10"/>
      <c r="B76" s="12"/>
      <c r="C76" s="35" t="str">
        <f t="shared" si="1"/>
        <v/>
      </c>
      <c r="D76" s="8">
        <v>71</v>
      </c>
      <c r="E76" s="33"/>
      <c r="F76" s="33"/>
      <c r="G76" s="14"/>
      <c r="H76" s="33"/>
      <c r="I76" s="33"/>
      <c r="J76" s="13"/>
    </row>
    <row r="77" spans="1:10" ht="18.95" customHeight="1" x14ac:dyDescent="0.15">
      <c r="A77" s="10"/>
      <c r="B77" s="12"/>
      <c r="C77" s="35" t="str">
        <f t="shared" si="1"/>
        <v/>
      </c>
      <c r="D77" s="8">
        <v>72</v>
      </c>
      <c r="E77" s="33"/>
      <c r="F77" s="33"/>
      <c r="G77" s="14"/>
      <c r="H77" s="33"/>
      <c r="I77" s="33"/>
      <c r="J77" s="13"/>
    </row>
    <row r="78" spans="1:10" ht="18.95" customHeight="1" x14ac:dyDescent="0.15">
      <c r="A78" s="10"/>
      <c r="B78" s="12"/>
      <c r="C78" s="35" t="str">
        <f t="shared" si="1"/>
        <v/>
      </c>
      <c r="D78" s="8">
        <v>73</v>
      </c>
      <c r="E78" s="33"/>
      <c r="F78" s="33"/>
      <c r="G78" s="14"/>
      <c r="H78" s="33"/>
      <c r="I78" s="33"/>
      <c r="J78" s="13"/>
    </row>
    <row r="79" spans="1:10" ht="18.95" customHeight="1" x14ac:dyDescent="0.15">
      <c r="A79" s="10"/>
      <c r="B79" s="12"/>
      <c r="C79" s="35" t="str">
        <f t="shared" si="1"/>
        <v/>
      </c>
      <c r="D79" s="8">
        <v>74</v>
      </c>
      <c r="E79" s="33"/>
      <c r="F79" s="33"/>
      <c r="G79" s="14"/>
      <c r="H79" s="33"/>
      <c r="I79" s="33"/>
      <c r="J79" s="13"/>
    </row>
    <row r="80" spans="1:10" ht="18.95" customHeight="1" x14ac:dyDescent="0.15">
      <c r="A80" s="10"/>
      <c r="B80" s="12"/>
      <c r="C80" s="35" t="str">
        <f t="shared" si="1"/>
        <v/>
      </c>
      <c r="D80" s="8">
        <v>75</v>
      </c>
      <c r="E80" s="33"/>
      <c r="F80" s="33"/>
      <c r="G80" s="14"/>
      <c r="H80" s="33"/>
      <c r="I80" s="33"/>
      <c r="J80" s="13"/>
    </row>
    <row r="81" spans="1:10" ht="18.95" customHeight="1" x14ac:dyDescent="0.15">
      <c r="A81" s="10"/>
      <c r="B81" s="12"/>
      <c r="C81" s="35" t="str">
        <f t="shared" si="1"/>
        <v/>
      </c>
      <c r="D81" s="8">
        <v>76</v>
      </c>
      <c r="E81" s="33"/>
      <c r="F81" s="33"/>
      <c r="G81" s="14"/>
      <c r="H81" s="33"/>
      <c r="I81" s="33"/>
      <c r="J81" s="13"/>
    </row>
    <row r="82" spans="1:10" ht="18.95" customHeight="1" x14ac:dyDescent="0.15">
      <c r="A82" s="10"/>
      <c r="B82" s="12"/>
      <c r="C82" s="35" t="str">
        <f t="shared" si="1"/>
        <v/>
      </c>
      <c r="D82" s="8">
        <v>77</v>
      </c>
      <c r="E82" s="33"/>
      <c r="F82" s="33"/>
      <c r="G82" s="14"/>
      <c r="H82" s="33"/>
      <c r="I82" s="33"/>
      <c r="J82" s="13"/>
    </row>
    <row r="83" spans="1:10" ht="18.95" customHeight="1" x14ac:dyDescent="0.15">
      <c r="A83" s="10"/>
      <c r="B83" s="12"/>
      <c r="C83" s="35" t="str">
        <f t="shared" si="1"/>
        <v/>
      </c>
      <c r="D83" s="8">
        <v>78</v>
      </c>
      <c r="E83" s="33"/>
      <c r="F83" s="33"/>
      <c r="G83" s="14"/>
      <c r="H83" s="33"/>
      <c r="I83" s="33"/>
      <c r="J83" s="13"/>
    </row>
    <row r="84" spans="1:10" ht="18.95" customHeight="1" x14ac:dyDescent="0.15">
      <c r="A84" s="10"/>
      <c r="B84" s="12"/>
      <c r="C84" s="35" t="str">
        <f t="shared" si="1"/>
        <v/>
      </c>
      <c r="D84" s="8">
        <v>79</v>
      </c>
      <c r="E84" s="33"/>
      <c r="F84" s="33"/>
      <c r="G84" s="14"/>
      <c r="H84" s="33"/>
      <c r="I84" s="33"/>
      <c r="J84" s="13"/>
    </row>
    <row r="85" spans="1:10" ht="18.95" customHeight="1" x14ac:dyDescent="0.15">
      <c r="A85" s="10"/>
      <c r="B85" s="12"/>
      <c r="C85" s="35" t="str">
        <f t="shared" si="1"/>
        <v/>
      </c>
      <c r="D85" s="8">
        <v>80</v>
      </c>
      <c r="E85" s="33"/>
      <c r="F85" s="33"/>
      <c r="G85" s="14"/>
      <c r="H85" s="33"/>
      <c r="I85" s="33"/>
      <c r="J85" s="13"/>
    </row>
    <row r="86" spans="1:10" ht="18.95" customHeight="1" x14ac:dyDescent="0.15">
      <c r="A86" s="10"/>
      <c r="B86" s="12"/>
      <c r="C86" s="35" t="str">
        <f t="shared" si="1"/>
        <v/>
      </c>
      <c r="D86" s="8">
        <v>81</v>
      </c>
      <c r="E86" s="33"/>
      <c r="F86" s="33"/>
      <c r="G86" s="14"/>
      <c r="H86" s="33"/>
      <c r="I86" s="33"/>
      <c r="J86" s="13"/>
    </row>
    <row r="87" spans="1:10" ht="18.95" customHeight="1" x14ac:dyDescent="0.15">
      <c r="A87" s="10"/>
      <c r="B87" s="12"/>
      <c r="C87" s="35" t="str">
        <f t="shared" si="1"/>
        <v/>
      </c>
      <c r="D87" s="8">
        <v>82</v>
      </c>
      <c r="E87" s="33"/>
      <c r="F87" s="33"/>
      <c r="G87" s="14"/>
      <c r="H87" s="33"/>
      <c r="I87" s="33"/>
      <c r="J87" s="13"/>
    </row>
    <row r="88" spans="1:10" ht="18.95" customHeight="1" x14ac:dyDescent="0.15">
      <c r="A88" s="10"/>
      <c r="B88" s="12"/>
      <c r="C88" s="35" t="str">
        <f t="shared" si="1"/>
        <v/>
      </c>
      <c r="D88" s="8">
        <v>83</v>
      </c>
      <c r="E88" s="33"/>
      <c r="F88" s="33"/>
      <c r="G88" s="14"/>
      <c r="H88" s="33"/>
      <c r="I88" s="33"/>
      <c r="J88" s="13"/>
    </row>
    <row r="89" spans="1:10" ht="18.95" customHeight="1" x14ac:dyDescent="0.15">
      <c r="A89" s="10"/>
      <c r="B89" s="12"/>
      <c r="C89" s="35" t="str">
        <f t="shared" si="1"/>
        <v/>
      </c>
      <c r="D89" s="8">
        <v>84</v>
      </c>
      <c r="E89" s="33"/>
      <c r="F89" s="33"/>
      <c r="G89" s="14"/>
      <c r="H89" s="33"/>
      <c r="I89" s="33"/>
      <c r="J89" s="13"/>
    </row>
    <row r="90" spans="1:10" ht="18.95" customHeight="1" x14ac:dyDescent="0.15">
      <c r="A90" s="10"/>
      <c r="B90" s="12"/>
      <c r="C90" s="35" t="str">
        <f t="shared" si="1"/>
        <v/>
      </c>
      <c r="D90" s="8">
        <v>85</v>
      </c>
      <c r="E90" s="33"/>
      <c r="F90" s="33"/>
      <c r="G90" s="14"/>
      <c r="H90" s="33"/>
      <c r="I90" s="33"/>
      <c r="J90" s="13"/>
    </row>
    <row r="91" spans="1:10" ht="18.95" customHeight="1" x14ac:dyDescent="0.15">
      <c r="A91" s="10"/>
      <c r="B91" s="12"/>
      <c r="C91" s="35" t="str">
        <f t="shared" si="1"/>
        <v/>
      </c>
      <c r="D91" s="8">
        <v>86</v>
      </c>
      <c r="E91" s="33"/>
      <c r="F91" s="33"/>
      <c r="G91" s="14"/>
      <c r="H91" s="33"/>
      <c r="I91" s="33"/>
      <c r="J91" s="13"/>
    </row>
    <row r="92" spans="1:10" ht="18.95" customHeight="1" x14ac:dyDescent="0.15">
      <c r="A92" s="10"/>
      <c r="B92" s="12"/>
      <c r="C92" s="35" t="str">
        <f t="shared" si="1"/>
        <v/>
      </c>
      <c r="D92" s="8">
        <v>87</v>
      </c>
      <c r="E92" s="33"/>
      <c r="F92" s="33"/>
      <c r="G92" s="14"/>
      <c r="H92" s="33"/>
      <c r="I92" s="33"/>
      <c r="J92" s="13"/>
    </row>
    <row r="93" spans="1:10" ht="18.95" customHeight="1" x14ac:dyDescent="0.15">
      <c r="A93" s="10"/>
      <c r="B93" s="12"/>
      <c r="C93" s="35" t="str">
        <f t="shared" si="1"/>
        <v/>
      </c>
      <c r="D93" s="8">
        <v>88</v>
      </c>
      <c r="E93" s="33"/>
      <c r="F93" s="33"/>
      <c r="G93" s="14"/>
      <c r="H93" s="33"/>
      <c r="I93" s="33"/>
      <c r="J93" s="13"/>
    </row>
    <row r="94" spans="1:10" ht="18.95" customHeight="1" x14ac:dyDescent="0.15">
      <c r="A94" s="10"/>
      <c r="B94" s="12"/>
      <c r="C94" s="35" t="str">
        <f t="shared" si="1"/>
        <v/>
      </c>
      <c r="D94" s="8">
        <v>89</v>
      </c>
      <c r="E94" s="33"/>
      <c r="F94" s="33"/>
      <c r="G94" s="14"/>
      <c r="H94" s="33"/>
      <c r="I94" s="33"/>
      <c r="J94" s="13"/>
    </row>
    <row r="95" spans="1:10" ht="18.95" customHeight="1" x14ac:dyDescent="0.15">
      <c r="A95" s="10"/>
      <c r="B95" s="12"/>
      <c r="C95" s="35" t="str">
        <f t="shared" si="1"/>
        <v/>
      </c>
      <c r="D95" s="8">
        <v>90</v>
      </c>
      <c r="E95" s="33"/>
      <c r="F95" s="33"/>
      <c r="G95" s="14"/>
      <c r="H95" s="33"/>
      <c r="I95" s="33"/>
      <c r="J95" s="13"/>
    </row>
    <row r="96" spans="1:10" ht="18.95" customHeight="1" x14ac:dyDescent="0.15">
      <c r="A96" s="10"/>
      <c r="B96" s="12"/>
      <c r="C96" s="35" t="str">
        <f t="shared" si="1"/>
        <v/>
      </c>
      <c r="D96" s="8">
        <v>91</v>
      </c>
      <c r="E96" s="33"/>
      <c r="F96" s="33"/>
      <c r="G96" s="14"/>
      <c r="H96" s="33"/>
      <c r="I96" s="33"/>
      <c r="J96" s="13"/>
    </row>
    <row r="97" spans="1:10" ht="18.95" customHeight="1" x14ac:dyDescent="0.15">
      <c r="A97" s="10"/>
      <c r="B97" s="12"/>
      <c r="C97" s="35" t="str">
        <f t="shared" si="1"/>
        <v/>
      </c>
      <c r="D97" s="8">
        <v>92</v>
      </c>
      <c r="E97" s="33"/>
      <c r="F97" s="33"/>
      <c r="G97" s="14"/>
      <c r="H97" s="33"/>
      <c r="I97" s="33"/>
      <c r="J97" s="13"/>
    </row>
    <row r="98" spans="1:10" ht="18.95" customHeight="1" x14ac:dyDescent="0.15">
      <c r="A98" s="10"/>
      <c r="B98" s="12"/>
      <c r="C98" s="35" t="str">
        <f t="shared" si="1"/>
        <v/>
      </c>
      <c r="D98" s="8">
        <v>93</v>
      </c>
      <c r="E98" s="33"/>
      <c r="F98" s="33"/>
      <c r="G98" s="14"/>
      <c r="H98" s="33"/>
      <c r="I98" s="33"/>
      <c r="J98" s="13"/>
    </row>
    <row r="99" spans="1:10" ht="18.95" customHeight="1" x14ac:dyDescent="0.15">
      <c r="A99" s="10"/>
      <c r="B99" s="12"/>
      <c r="C99" s="35" t="str">
        <f t="shared" si="1"/>
        <v/>
      </c>
      <c r="D99" s="8">
        <v>94</v>
      </c>
      <c r="E99" s="33"/>
      <c r="F99" s="33"/>
      <c r="G99" s="14"/>
      <c r="H99" s="33"/>
      <c r="I99" s="33"/>
      <c r="J99" s="13"/>
    </row>
    <row r="100" spans="1:10" ht="18.95" customHeight="1" x14ac:dyDescent="0.15">
      <c r="A100" s="10"/>
      <c r="B100" s="12"/>
      <c r="C100" s="35" t="str">
        <f t="shared" si="1"/>
        <v/>
      </c>
      <c r="D100" s="8">
        <v>95</v>
      </c>
      <c r="E100" s="33"/>
      <c r="F100" s="33"/>
      <c r="G100" s="14"/>
      <c r="H100" s="33"/>
      <c r="I100" s="33"/>
      <c r="J100" s="13"/>
    </row>
    <row r="101" spans="1:10" ht="18.95" customHeight="1" x14ac:dyDescent="0.15">
      <c r="A101" s="10"/>
      <c r="B101" s="12"/>
      <c r="C101" s="35" t="str">
        <f t="shared" si="1"/>
        <v/>
      </c>
      <c r="D101" s="8">
        <v>96</v>
      </c>
      <c r="E101" s="33"/>
      <c r="F101" s="33"/>
      <c r="G101" s="14"/>
      <c r="H101" s="33"/>
      <c r="I101" s="33"/>
      <c r="J101" s="13"/>
    </row>
    <row r="102" spans="1:10" ht="18.95" customHeight="1" x14ac:dyDescent="0.15">
      <c r="A102" s="10"/>
      <c r="B102" s="12"/>
      <c r="C102" s="35" t="str">
        <f t="shared" si="1"/>
        <v/>
      </c>
      <c r="D102" s="8">
        <v>97</v>
      </c>
      <c r="E102" s="33"/>
      <c r="F102" s="33"/>
      <c r="G102" s="14"/>
      <c r="H102" s="33"/>
      <c r="I102" s="33"/>
      <c r="J102" s="13"/>
    </row>
    <row r="103" spans="1:10" ht="18.95" customHeight="1" x14ac:dyDescent="0.15">
      <c r="A103" s="10"/>
      <c r="B103" s="12"/>
      <c r="C103" s="35" t="str">
        <f t="shared" si="1"/>
        <v/>
      </c>
      <c r="D103" s="8">
        <v>98</v>
      </c>
      <c r="E103" s="33"/>
      <c r="F103" s="33"/>
      <c r="G103" s="14"/>
      <c r="H103" s="33"/>
      <c r="I103" s="33"/>
      <c r="J103" s="13"/>
    </row>
    <row r="104" spans="1:10" ht="18.95" customHeight="1" x14ac:dyDescent="0.15">
      <c r="A104" s="10"/>
      <c r="B104" s="12"/>
      <c r="C104" s="35" t="str">
        <f t="shared" si="1"/>
        <v/>
      </c>
      <c r="D104" s="8">
        <v>99</v>
      </c>
      <c r="E104" s="33"/>
      <c r="F104" s="33"/>
      <c r="G104" s="14"/>
      <c r="H104" s="33"/>
      <c r="I104" s="33"/>
      <c r="J104" s="13"/>
    </row>
    <row r="105" spans="1:10" ht="18.95" customHeight="1" x14ac:dyDescent="0.15">
      <c r="A105" s="10"/>
      <c r="B105" s="12"/>
      <c r="C105" s="35" t="str">
        <f t="shared" si="1"/>
        <v/>
      </c>
      <c r="D105" s="8">
        <v>100</v>
      </c>
      <c r="E105" s="33"/>
      <c r="F105" s="33"/>
      <c r="G105" s="14"/>
      <c r="H105" s="33"/>
      <c r="I105" s="33"/>
      <c r="J105" s="13"/>
    </row>
    <row r="106" spans="1:10" ht="18.95" customHeight="1" x14ac:dyDescent="0.15">
      <c r="A106" s="10"/>
      <c r="B106" s="12"/>
      <c r="C106" s="35" t="str">
        <f t="shared" si="1"/>
        <v/>
      </c>
      <c r="D106" s="8">
        <v>101</v>
      </c>
      <c r="E106" s="33"/>
      <c r="F106" s="33"/>
      <c r="G106" s="14"/>
      <c r="H106" s="33"/>
      <c r="I106" s="33"/>
      <c r="J106" s="13"/>
    </row>
    <row r="107" spans="1:10" ht="18.95" customHeight="1" x14ac:dyDescent="0.15">
      <c r="A107" s="10"/>
      <c r="B107" s="12"/>
      <c r="C107" s="35" t="str">
        <f t="shared" si="1"/>
        <v/>
      </c>
      <c r="D107" s="8">
        <v>102</v>
      </c>
      <c r="E107" s="33"/>
      <c r="F107" s="33"/>
      <c r="G107" s="14"/>
      <c r="H107" s="33"/>
      <c r="I107" s="33"/>
      <c r="J107" s="13"/>
    </row>
    <row r="108" spans="1:10" ht="18.95" customHeight="1" x14ac:dyDescent="0.15">
      <c r="A108" s="10"/>
      <c r="B108" s="12"/>
      <c r="C108" s="35" t="str">
        <f t="shared" si="1"/>
        <v/>
      </c>
      <c r="D108" s="8">
        <v>103</v>
      </c>
      <c r="E108" s="33"/>
      <c r="F108" s="33"/>
      <c r="G108" s="14"/>
      <c r="H108" s="33"/>
      <c r="I108" s="33"/>
      <c r="J108" s="13"/>
    </row>
    <row r="109" spans="1:10" ht="18.95" customHeight="1" x14ac:dyDescent="0.15">
      <c r="A109" s="10"/>
      <c r="B109" s="12"/>
      <c r="C109" s="35" t="str">
        <f t="shared" si="1"/>
        <v/>
      </c>
      <c r="D109" s="8">
        <v>104</v>
      </c>
      <c r="E109" s="33"/>
      <c r="F109" s="33"/>
      <c r="G109" s="14"/>
      <c r="H109" s="33"/>
      <c r="I109" s="33"/>
      <c r="J109" s="13"/>
    </row>
    <row r="110" spans="1:10" ht="18.95" customHeight="1" x14ac:dyDescent="0.15">
      <c r="A110" s="10"/>
      <c r="B110" s="12"/>
      <c r="C110" s="35" t="str">
        <f t="shared" si="1"/>
        <v/>
      </c>
      <c r="D110" s="8">
        <v>105</v>
      </c>
      <c r="E110" s="33"/>
      <c r="F110" s="33"/>
      <c r="G110" s="14"/>
      <c r="H110" s="33"/>
      <c r="I110" s="33"/>
      <c r="J110" s="13"/>
    </row>
    <row r="111" spans="1:10" ht="18.95" customHeight="1" x14ac:dyDescent="0.15">
      <c r="A111" s="10"/>
      <c r="B111" s="12"/>
      <c r="C111" s="35" t="str">
        <f t="shared" si="1"/>
        <v/>
      </c>
      <c r="D111" s="8">
        <v>106</v>
      </c>
      <c r="E111" s="33"/>
      <c r="F111" s="33"/>
      <c r="G111" s="14"/>
      <c r="H111" s="33"/>
      <c r="I111" s="33"/>
      <c r="J111" s="13"/>
    </row>
    <row r="112" spans="1:10" ht="18.95" customHeight="1" x14ac:dyDescent="0.15">
      <c r="A112" s="10"/>
      <c r="B112" s="12"/>
      <c r="C112" s="35" t="str">
        <f t="shared" si="1"/>
        <v/>
      </c>
      <c r="D112" s="8">
        <v>107</v>
      </c>
      <c r="E112" s="33"/>
      <c r="F112" s="33"/>
      <c r="G112" s="14"/>
      <c r="H112" s="33"/>
      <c r="I112" s="33"/>
      <c r="J112" s="13"/>
    </row>
    <row r="113" spans="1:10" ht="18.95" customHeight="1" x14ac:dyDescent="0.15">
      <c r="A113" s="10"/>
      <c r="B113" s="12"/>
      <c r="C113" s="35" t="str">
        <f t="shared" si="1"/>
        <v/>
      </c>
      <c r="D113" s="8">
        <v>108</v>
      </c>
      <c r="E113" s="33"/>
      <c r="F113" s="33"/>
      <c r="G113" s="14"/>
      <c r="H113" s="33"/>
      <c r="I113" s="33"/>
      <c r="J113" s="13"/>
    </row>
    <row r="114" spans="1:10" ht="18.95" customHeight="1" x14ac:dyDescent="0.15">
      <c r="A114" s="10"/>
      <c r="B114" s="12"/>
      <c r="C114" s="35" t="str">
        <f t="shared" si="1"/>
        <v/>
      </c>
      <c r="D114" s="8">
        <v>109</v>
      </c>
      <c r="E114" s="33"/>
      <c r="F114" s="33"/>
      <c r="G114" s="14"/>
      <c r="H114" s="33"/>
      <c r="I114" s="33"/>
      <c r="J114" s="13"/>
    </row>
    <row r="115" spans="1:10" ht="18.95" customHeight="1" x14ac:dyDescent="0.15">
      <c r="A115" s="10"/>
      <c r="B115" s="12"/>
      <c r="C115" s="35" t="str">
        <f t="shared" si="1"/>
        <v/>
      </c>
      <c r="D115" s="8">
        <v>110</v>
      </c>
      <c r="E115" s="33"/>
      <c r="F115" s="33"/>
      <c r="G115" s="14"/>
      <c r="H115" s="33"/>
      <c r="I115" s="33"/>
      <c r="J115" s="13"/>
    </row>
    <row r="116" spans="1:10" ht="18.95" customHeight="1" x14ac:dyDescent="0.15">
      <c r="A116" s="10"/>
      <c r="B116" s="12"/>
      <c r="C116" s="35" t="str">
        <f t="shared" si="1"/>
        <v/>
      </c>
      <c r="D116" s="8">
        <v>111</v>
      </c>
      <c r="E116" s="33"/>
      <c r="F116" s="33"/>
      <c r="G116" s="14"/>
      <c r="H116" s="33"/>
      <c r="I116" s="33"/>
      <c r="J116" s="13"/>
    </row>
    <row r="117" spans="1:10" ht="18.95" customHeight="1" x14ac:dyDescent="0.15">
      <c r="A117" s="10"/>
      <c r="B117" s="12"/>
      <c r="C117" s="35" t="str">
        <f t="shared" si="1"/>
        <v/>
      </c>
      <c r="D117" s="8">
        <v>112</v>
      </c>
      <c r="E117" s="33"/>
      <c r="F117" s="33"/>
      <c r="G117" s="14"/>
      <c r="H117" s="33"/>
      <c r="I117" s="33"/>
      <c r="J117" s="13"/>
    </row>
    <row r="118" spans="1:10" ht="18.95" customHeight="1" x14ac:dyDescent="0.15">
      <c r="A118" s="10"/>
      <c r="B118" s="12"/>
      <c r="C118" s="35" t="str">
        <f t="shared" si="1"/>
        <v/>
      </c>
      <c r="D118" s="8">
        <v>113</v>
      </c>
      <c r="E118" s="33"/>
      <c r="F118" s="33"/>
      <c r="G118" s="14"/>
      <c r="H118" s="33"/>
      <c r="I118" s="33"/>
      <c r="J118" s="13"/>
    </row>
    <row r="119" spans="1:10" ht="18.95" customHeight="1" x14ac:dyDescent="0.15">
      <c r="A119" s="10"/>
      <c r="B119" s="12"/>
      <c r="C119" s="35" t="str">
        <f t="shared" si="1"/>
        <v/>
      </c>
      <c r="D119" s="8">
        <v>114</v>
      </c>
      <c r="E119" s="33"/>
      <c r="F119" s="33"/>
      <c r="G119" s="14"/>
      <c r="H119" s="33"/>
      <c r="I119" s="33"/>
      <c r="J119" s="13"/>
    </row>
    <row r="120" spans="1:10" ht="18.95" customHeight="1" x14ac:dyDescent="0.15">
      <c r="A120" s="10"/>
      <c r="B120" s="12"/>
      <c r="C120" s="35" t="str">
        <f t="shared" si="1"/>
        <v/>
      </c>
      <c r="D120" s="8">
        <v>115</v>
      </c>
      <c r="E120" s="33"/>
      <c r="F120" s="33"/>
      <c r="G120" s="14"/>
      <c r="H120" s="33"/>
      <c r="I120" s="33"/>
      <c r="J120" s="13"/>
    </row>
    <row r="121" spans="1:10" ht="18.95" customHeight="1" x14ac:dyDescent="0.15">
      <c r="A121" s="10"/>
      <c r="B121" s="12"/>
      <c r="C121" s="35" t="str">
        <f t="shared" si="1"/>
        <v/>
      </c>
      <c r="D121" s="8">
        <v>116</v>
      </c>
      <c r="E121" s="33"/>
      <c r="F121" s="33"/>
      <c r="G121" s="14"/>
      <c r="H121" s="33"/>
      <c r="I121" s="33"/>
      <c r="J121" s="13"/>
    </row>
    <row r="122" spans="1:10" ht="18.95" customHeight="1" x14ac:dyDescent="0.15">
      <c r="A122" s="10"/>
      <c r="B122" s="12"/>
      <c r="C122" s="35" t="str">
        <f t="shared" si="1"/>
        <v/>
      </c>
      <c r="D122" s="8">
        <v>117</v>
      </c>
      <c r="E122" s="33"/>
      <c r="F122" s="33"/>
      <c r="G122" s="14"/>
      <c r="H122" s="33"/>
      <c r="I122" s="33"/>
      <c r="J122" s="13"/>
    </row>
    <row r="123" spans="1:10" ht="18.95" customHeight="1" x14ac:dyDescent="0.15">
      <c r="A123" s="10"/>
      <c r="B123" s="12"/>
      <c r="C123" s="35" t="str">
        <f t="shared" si="1"/>
        <v/>
      </c>
      <c r="D123" s="8">
        <v>118</v>
      </c>
      <c r="E123" s="33"/>
      <c r="F123" s="33"/>
      <c r="G123" s="14"/>
      <c r="H123" s="33"/>
      <c r="I123" s="33"/>
      <c r="J123" s="13"/>
    </row>
    <row r="124" spans="1:10" ht="18.95" customHeight="1" x14ac:dyDescent="0.15">
      <c r="A124" s="10"/>
      <c r="B124" s="12"/>
      <c r="C124" s="35" t="str">
        <f t="shared" si="1"/>
        <v/>
      </c>
      <c r="D124" s="8">
        <v>119</v>
      </c>
      <c r="E124" s="33"/>
      <c r="F124" s="33"/>
      <c r="G124" s="14"/>
      <c r="H124" s="33"/>
      <c r="I124" s="33"/>
      <c r="J124" s="13"/>
    </row>
    <row r="125" spans="1:10" ht="18.95" customHeight="1" x14ac:dyDescent="0.15">
      <c r="A125" s="10"/>
      <c r="B125" s="12"/>
      <c r="C125" s="35" t="str">
        <f t="shared" si="1"/>
        <v/>
      </c>
      <c r="D125" s="8">
        <v>120</v>
      </c>
      <c r="E125" s="33"/>
      <c r="F125" s="33"/>
      <c r="G125" s="14"/>
      <c r="H125" s="33"/>
      <c r="I125" s="33"/>
      <c r="J125" s="13"/>
    </row>
    <row r="126" spans="1:10" ht="18.95" customHeight="1" x14ac:dyDescent="0.15">
      <c r="A126" s="10"/>
      <c r="B126" s="12"/>
      <c r="C126" s="35" t="str">
        <f t="shared" si="1"/>
        <v/>
      </c>
      <c r="D126" s="8">
        <v>121</v>
      </c>
      <c r="E126" s="33"/>
      <c r="F126" s="33"/>
      <c r="G126" s="14"/>
      <c r="H126" s="33"/>
      <c r="I126" s="33"/>
      <c r="J126" s="13"/>
    </row>
    <row r="127" spans="1:10" ht="18.95" customHeight="1" x14ac:dyDescent="0.15">
      <c r="A127" s="10"/>
      <c r="B127" s="12"/>
      <c r="C127" s="35" t="str">
        <f t="shared" si="1"/>
        <v/>
      </c>
      <c r="D127" s="8">
        <v>122</v>
      </c>
      <c r="E127" s="33"/>
      <c r="F127" s="33"/>
      <c r="G127" s="14"/>
      <c r="H127" s="33"/>
      <c r="I127" s="33"/>
      <c r="J127" s="13"/>
    </row>
    <row r="128" spans="1:10" ht="18.95" customHeight="1" x14ac:dyDescent="0.15">
      <c r="A128" s="10"/>
      <c r="B128" s="12"/>
      <c r="C128" s="35" t="str">
        <f t="shared" si="1"/>
        <v/>
      </c>
      <c r="D128" s="8">
        <v>123</v>
      </c>
      <c r="E128" s="33"/>
      <c r="F128" s="33"/>
      <c r="G128" s="14"/>
      <c r="H128" s="33"/>
      <c r="I128" s="33"/>
      <c r="J128" s="13"/>
    </row>
    <row r="129" spans="1:10" ht="18.95" customHeight="1" x14ac:dyDescent="0.15">
      <c r="A129" s="10"/>
      <c r="B129" s="12"/>
      <c r="C129" s="35" t="str">
        <f t="shared" si="1"/>
        <v/>
      </c>
      <c r="D129" s="8">
        <v>124</v>
      </c>
      <c r="E129" s="33"/>
      <c r="F129" s="33"/>
      <c r="G129" s="14"/>
      <c r="H129" s="33"/>
      <c r="I129" s="33"/>
      <c r="J129" s="13"/>
    </row>
    <row r="130" spans="1:10" ht="18.95" customHeight="1" x14ac:dyDescent="0.15">
      <c r="A130" s="10"/>
      <c r="B130" s="12"/>
      <c r="C130" s="35" t="str">
        <f t="shared" si="1"/>
        <v/>
      </c>
      <c r="D130" s="8">
        <v>125</v>
      </c>
      <c r="E130" s="33"/>
      <c r="F130" s="33"/>
      <c r="G130" s="14"/>
      <c r="H130" s="33"/>
      <c r="I130" s="33"/>
      <c r="J130" s="13"/>
    </row>
    <row r="131" spans="1:10" ht="18.95" customHeight="1" x14ac:dyDescent="0.15">
      <c r="A131" s="10"/>
      <c r="B131" s="12"/>
      <c r="C131" s="35" t="str">
        <f t="shared" si="1"/>
        <v/>
      </c>
      <c r="D131" s="8">
        <v>126</v>
      </c>
      <c r="E131" s="33"/>
      <c r="F131" s="33"/>
      <c r="G131" s="14"/>
      <c r="H131" s="33"/>
      <c r="I131" s="33"/>
      <c r="J131" s="13"/>
    </row>
    <row r="132" spans="1:10" ht="18.95" customHeight="1" x14ac:dyDescent="0.15">
      <c r="A132" s="10"/>
      <c r="B132" s="12"/>
      <c r="C132" s="35" t="str">
        <f t="shared" si="1"/>
        <v/>
      </c>
      <c r="D132" s="8">
        <v>127</v>
      </c>
      <c r="E132" s="33"/>
      <c r="F132" s="33"/>
      <c r="G132" s="14"/>
      <c r="H132" s="33"/>
      <c r="I132" s="33"/>
      <c r="J132" s="13"/>
    </row>
    <row r="133" spans="1:10" ht="18.95" customHeight="1" x14ac:dyDescent="0.15">
      <c r="A133" s="10"/>
      <c r="B133" s="12"/>
      <c r="C133" s="35" t="str">
        <f t="shared" si="1"/>
        <v/>
      </c>
      <c r="D133" s="8">
        <v>128</v>
      </c>
      <c r="E133" s="33"/>
      <c r="F133" s="33"/>
      <c r="G133" s="14"/>
      <c r="H133" s="33"/>
      <c r="I133" s="33"/>
      <c r="J133" s="13"/>
    </row>
    <row r="134" spans="1:10" ht="18.95" customHeight="1" x14ac:dyDescent="0.15">
      <c r="A134" s="10"/>
      <c r="B134" s="12"/>
      <c r="C134" s="35" t="str">
        <f t="shared" si="1"/>
        <v/>
      </c>
      <c r="D134" s="8">
        <v>129</v>
      </c>
      <c r="E134" s="33"/>
      <c r="F134" s="33"/>
      <c r="G134" s="14"/>
      <c r="H134" s="33"/>
      <c r="I134" s="33"/>
      <c r="J134" s="13"/>
    </row>
    <row r="135" spans="1:10" ht="18.95" customHeight="1" x14ac:dyDescent="0.15">
      <c r="A135" s="10"/>
      <c r="B135" s="12"/>
      <c r="C135" s="35" t="str">
        <f t="shared" si="1"/>
        <v/>
      </c>
      <c r="D135" s="8">
        <v>130</v>
      </c>
      <c r="E135" s="33"/>
      <c r="F135" s="33"/>
      <c r="G135" s="14"/>
      <c r="H135" s="33"/>
      <c r="I135" s="33"/>
      <c r="J135" s="13"/>
    </row>
    <row r="136" spans="1:10" ht="18.95" customHeight="1" x14ac:dyDescent="0.15">
      <c r="A136" s="10"/>
      <c r="B136" s="12"/>
      <c r="C136" s="35" t="str">
        <f t="shared" si="1"/>
        <v/>
      </c>
      <c r="D136" s="8">
        <v>131</v>
      </c>
      <c r="E136" s="33"/>
      <c r="F136" s="33"/>
      <c r="G136" s="14"/>
      <c r="H136" s="33"/>
      <c r="I136" s="33"/>
      <c r="J136" s="13"/>
    </row>
    <row r="137" spans="1:10" ht="18.95" customHeight="1" x14ac:dyDescent="0.15">
      <c r="A137" s="10"/>
      <c r="B137" s="12"/>
      <c r="C137" s="35" t="str">
        <f t="shared" ref="C137:C200" si="2">IFERROR(LOOKUP(B137,$K$3:$T$3,$K$4:$T$4),"")</f>
        <v/>
      </c>
      <c r="D137" s="8">
        <v>132</v>
      </c>
      <c r="E137" s="33"/>
      <c r="F137" s="33"/>
      <c r="G137" s="14"/>
      <c r="H137" s="33"/>
      <c r="I137" s="33"/>
      <c r="J137" s="13"/>
    </row>
    <row r="138" spans="1:10" ht="18.95" customHeight="1" x14ac:dyDescent="0.15">
      <c r="A138" s="10"/>
      <c r="B138" s="12"/>
      <c r="C138" s="35" t="str">
        <f t="shared" si="2"/>
        <v/>
      </c>
      <c r="D138" s="8">
        <v>133</v>
      </c>
      <c r="E138" s="33"/>
      <c r="F138" s="33"/>
      <c r="G138" s="14"/>
      <c r="H138" s="33"/>
      <c r="I138" s="33"/>
      <c r="J138" s="13"/>
    </row>
    <row r="139" spans="1:10" ht="18.95" customHeight="1" x14ac:dyDescent="0.15">
      <c r="A139" s="10"/>
      <c r="B139" s="12"/>
      <c r="C139" s="35" t="str">
        <f t="shared" si="2"/>
        <v/>
      </c>
      <c r="D139" s="8">
        <v>134</v>
      </c>
      <c r="E139" s="33"/>
      <c r="F139" s="33"/>
      <c r="G139" s="14"/>
      <c r="H139" s="33"/>
      <c r="I139" s="33"/>
      <c r="J139" s="13"/>
    </row>
    <row r="140" spans="1:10" ht="18.95" customHeight="1" x14ac:dyDescent="0.15">
      <c r="A140" s="10"/>
      <c r="B140" s="12"/>
      <c r="C140" s="35" t="str">
        <f t="shared" si="2"/>
        <v/>
      </c>
      <c r="D140" s="8">
        <v>135</v>
      </c>
      <c r="E140" s="33"/>
      <c r="F140" s="33"/>
      <c r="G140" s="14"/>
      <c r="H140" s="33"/>
      <c r="I140" s="33"/>
      <c r="J140" s="13"/>
    </row>
    <row r="141" spans="1:10" ht="18.95" customHeight="1" x14ac:dyDescent="0.15">
      <c r="A141" s="10"/>
      <c r="B141" s="12"/>
      <c r="C141" s="35" t="str">
        <f t="shared" si="2"/>
        <v/>
      </c>
      <c r="D141" s="8">
        <v>136</v>
      </c>
      <c r="E141" s="33"/>
      <c r="F141" s="33"/>
      <c r="G141" s="14"/>
      <c r="H141" s="33"/>
      <c r="I141" s="33"/>
      <c r="J141" s="13"/>
    </row>
    <row r="142" spans="1:10" ht="18.95" customHeight="1" x14ac:dyDescent="0.15">
      <c r="A142" s="10"/>
      <c r="B142" s="12"/>
      <c r="C142" s="35" t="str">
        <f t="shared" si="2"/>
        <v/>
      </c>
      <c r="D142" s="8">
        <v>137</v>
      </c>
      <c r="E142" s="33"/>
      <c r="F142" s="33"/>
      <c r="G142" s="14"/>
      <c r="H142" s="33"/>
      <c r="I142" s="33"/>
      <c r="J142" s="13"/>
    </row>
    <row r="143" spans="1:10" ht="18.95" customHeight="1" x14ac:dyDescent="0.15">
      <c r="A143" s="10"/>
      <c r="B143" s="12"/>
      <c r="C143" s="35" t="str">
        <f t="shared" si="2"/>
        <v/>
      </c>
      <c r="D143" s="8">
        <v>138</v>
      </c>
      <c r="E143" s="33"/>
      <c r="F143" s="33"/>
      <c r="G143" s="14"/>
      <c r="H143" s="33"/>
      <c r="I143" s="33"/>
      <c r="J143" s="13"/>
    </row>
    <row r="144" spans="1:10" ht="18.95" customHeight="1" x14ac:dyDescent="0.15">
      <c r="A144" s="10"/>
      <c r="B144" s="12"/>
      <c r="C144" s="35" t="str">
        <f t="shared" si="2"/>
        <v/>
      </c>
      <c r="D144" s="8">
        <v>139</v>
      </c>
      <c r="E144" s="33"/>
      <c r="F144" s="33"/>
      <c r="G144" s="14"/>
      <c r="H144" s="33"/>
      <c r="I144" s="33"/>
      <c r="J144" s="13"/>
    </row>
    <row r="145" spans="1:10" ht="18.95" customHeight="1" x14ac:dyDescent="0.15">
      <c r="A145" s="10"/>
      <c r="B145" s="12"/>
      <c r="C145" s="35" t="str">
        <f t="shared" si="2"/>
        <v/>
      </c>
      <c r="D145" s="8">
        <v>140</v>
      </c>
      <c r="E145" s="33"/>
      <c r="F145" s="33"/>
      <c r="G145" s="14"/>
      <c r="H145" s="33"/>
      <c r="I145" s="33"/>
      <c r="J145" s="13"/>
    </row>
    <row r="146" spans="1:10" ht="18.95" customHeight="1" x14ac:dyDescent="0.15">
      <c r="A146" s="10"/>
      <c r="B146" s="12"/>
      <c r="C146" s="35" t="str">
        <f t="shared" si="2"/>
        <v/>
      </c>
      <c r="D146" s="8">
        <v>141</v>
      </c>
      <c r="E146" s="33"/>
      <c r="F146" s="33"/>
      <c r="G146" s="14"/>
      <c r="H146" s="33"/>
      <c r="I146" s="33"/>
      <c r="J146" s="13"/>
    </row>
    <row r="147" spans="1:10" ht="18.95" customHeight="1" x14ac:dyDescent="0.15">
      <c r="A147" s="10"/>
      <c r="B147" s="12"/>
      <c r="C147" s="35" t="str">
        <f t="shared" si="2"/>
        <v/>
      </c>
      <c r="D147" s="8">
        <v>142</v>
      </c>
      <c r="E147" s="33"/>
      <c r="F147" s="33"/>
      <c r="G147" s="14"/>
      <c r="H147" s="33"/>
      <c r="I147" s="33"/>
      <c r="J147" s="13"/>
    </row>
    <row r="148" spans="1:10" ht="18.95" customHeight="1" x14ac:dyDescent="0.15">
      <c r="A148" s="10"/>
      <c r="B148" s="12"/>
      <c r="C148" s="35" t="str">
        <f t="shared" si="2"/>
        <v/>
      </c>
      <c r="D148" s="8">
        <v>143</v>
      </c>
      <c r="E148" s="33"/>
      <c r="F148" s="33"/>
      <c r="G148" s="14"/>
      <c r="H148" s="33"/>
      <c r="I148" s="33"/>
      <c r="J148" s="13"/>
    </row>
    <row r="149" spans="1:10" ht="18.95" customHeight="1" x14ac:dyDescent="0.15">
      <c r="A149" s="10"/>
      <c r="B149" s="12"/>
      <c r="C149" s="35" t="str">
        <f t="shared" si="2"/>
        <v/>
      </c>
      <c r="D149" s="8">
        <v>144</v>
      </c>
      <c r="E149" s="33"/>
      <c r="F149" s="33"/>
      <c r="G149" s="14"/>
      <c r="H149" s="33"/>
      <c r="I149" s="33"/>
      <c r="J149" s="13"/>
    </row>
    <row r="150" spans="1:10" ht="18.95" customHeight="1" x14ac:dyDescent="0.15">
      <c r="A150" s="10"/>
      <c r="B150" s="12"/>
      <c r="C150" s="35" t="str">
        <f t="shared" si="2"/>
        <v/>
      </c>
      <c r="D150" s="8">
        <v>145</v>
      </c>
      <c r="E150" s="33"/>
      <c r="F150" s="33"/>
      <c r="G150" s="14"/>
      <c r="H150" s="33"/>
      <c r="I150" s="33"/>
      <c r="J150" s="13"/>
    </row>
    <row r="151" spans="1:10" ht="18.95" customHeight="1" x14ac:dyDescent="0.15">
      <c r="A151" s="10"/>
      <c r="B151" s="12"/>
      <c r="C151" s="35" t="str">
        <f t="shared" si="2"/>
        <v/>
      </c>
      <c r="D151" s="8">
        <v>146</v>
      </c>
      <c r="E151" s="33"/>
      <c r="F151" s="33"/>
      <c r="G151" s="14"/>
      <c r="H151" s="33"/>
      <c r="I151" s="33"/>
      <c r="J151" s="13"/>
    </row>
    <row r="152" spans="1:10" ht="18.95" customHeight="1" x14ac:dyDescent="0.15">
      <c r="A152" s="10"/>
      <c r="B152" s="12"/>
      <c r="C152" s="35" t="str">
        <f t="shared" si="2"/>
        <v/>
      </c>
      <c r="D152" s="8">
        <v>147</v>
      </c>
      <c r="E152" s="33"/>
      <c r="F152" s="33"/>
      <c r="G152" s="14"/>
      <c r="H152" s="33"/>
      <c r="I152" s="33"/>
      <c r="J152" s="13"/>
    </row>
    <row r="153" spans="1:10" ht="18.95" customHeight="1" x14ac:dyDescent="0.15">
      <c r="A153" s="10"/>
      <c r="B153" s="12"/>
      <c r="C153" s="35" t="str">
        <f t="shared" si="2"/>
        <v/>
      </c>
      <c r="D153" s="8">
        <v>148</v>
      </c>
      <c r="E153" s="33"/>
      <c r="F153" s="33"/>
      <c r="G153" s="14"/>
      <c r="H153" s="33"/>
      <c r="I153" s="33"/>
      <c r="J153" s="13"/>
    </row>
    <row r="154" spans="1:10" ht="18.95" customHeight="1" x14ac:dyDescent="0.15">
      <c r="A154" s="10"/>
      <c r="B154" s="12"/>
      <c r="C154" s="35" t="str">
        <f t="shared" si="2"/>
        <v/>
      </c>
      <c r="D154" s="8">
        <v>149</v>
      </c>
      <c r="E154" s="33"/>
      <c r="F154" s="33"/>
      <c r="G154" s="14"/>
      <c r="H154" s="33"/>
      <c r="I154" s="33"/>
      <c r="J154" s="13"/>
    </row>
    <row r="155" spans="1:10" ht="18.95" customHeight="1" x14ac:dyDescent="0.15">
      <c r="A155" s="10"/>
      <c r="B155" s="12"/>
      <c r="C155" s="35" t="str">
        <f t="shared" si="2"/>
        <v/>
      </c>
      <c r="D155" s="8">
        <v>150</v>
      </c>
      <c r="E155" s="33"/>
      <c r="F155" s="33"/>
      <c r="G155" s="14"/>
      <c r="H155" s="33"/>
      <c r="I155" s="33"/>
      <c r="J155" s="13"/>
    </row>
    <row r="156" spans="1:10" ht="18.95" customHeight="1" x14ac:dyDescent="0.15">
      <c r="A156" s="10"/>
      <c r="B156" s="12"/>
      <c r="C156" s="35" t="str">
        <f t="shared" si="2"/>
        <v/>
      </c>
      <c r="D156" s="8">
        <v>151</v>
      </c>
      <c r="E156" s="33"/>
      <c r="F156" s="33"/>
      <c r="G156" s="14"/>
      <c r="H156" s="33"/>
      <c r="I156" s="33"/>
      <c r="J156" s="13"/>
    </row>
    <row r="157" spans="1:10" ht="18.95" customHeight="1" x14ac:dyDescent="0.15">
      <c r="A157" s="10"/>
      <c r="B157" s="12"/>
      <c r="C157" s="35" t="str">
        <f t="shared" si="2"/>
        <v/>
      </c>
      <c r="D157" s="8">
        <v>152</v>
      </c>
      <c r="E157" s="33"/>
      <c r="F157" s="33"/>
      <c r="G157" s="14"/>
      <c r="H157" s="33"/>
      <c r="I157" s="33"/>
      <c r="J157" s="13"/>
    </row>
    <row r="158" spans="1:10" ht="18.95" customHeight="1" x14ac:dyDescent="0.15">
      <c r="A158" s="10"/>
      <c r="B158" s="12"/>
      <c r="C158" s="35" t="str">
        <f t="shared" si="2"/>
        <v/>
      </c>
      <c r="D158" s="8">
        <v>153</v>
      </c>
      <c r="E158" s="33"/>
      <c r="F158" s="33"/>
      <c r="G158" s="14"/>
      <c r="H158" s="33"/>
      <c r="I158" s="33"/>
      <c r="J158" s="13"/>
    </row>
    <row r="159" spans="1:10" ht="18.95" customHeight="1" x14ac:dyDescent="0.15">
      <c r="A159" s="10"/>
      <c r="B159" s="12"/>
      <c r="C159" s="35" t="str">
        <f t="shared" si="2"/>
        <v/>
      </c>
      <c r="D159" s="8">
        <v>154</v>
      </c>
      <c r="E159" s="33"/>
      <c r="F159" s="33"/>
      <c r="G159" s="14"/>
      <c r="H159" s="33"/>
      <c r="I159" s="33"/>
      <c r="J159" s="13"/>
    </row>
    <row r="160" spans="1:10" ht="18.95" customHeight="1" x14ac:dyDescent="0.15">
      <c r="A160" s="10"/>
      <c r="B160" s="12"/>
      <c r="C160" s="35" t="str">
        <f t="shared" si="2"/>
        <v/>
      </c>
      <c r="D160" s="8">
        <v>155</v>
      </c>
      <c r="E160" s="33"/>
      <c r="F160" s="33"/>
      <c r="G160" s="14"/>
      <c r="H160" s="33"/>
      <c r="I160" s="33"/>
      <c r="J160" s="13"/>
    </row>
    <row r="161" spans="1:10" ht="18.95" customHeight="1" x14ac:dyDescent="0.15">
      <c r="A161" s="10"/>
      <c r="B161" s="12"/>
      <c r="C161" s="35" t="str">
        <f t="shared" si="2"/>
        <v/>
      </c>
      <c r="D161" s="8">
        <v>156</v>
      </c>
      <c r="E161" s="33"/>
      <c r="F161" s="33"/>
      <c r="G161" s="14"/>
      <c r="H161" s="33"/>
      <c r="I161" s="33"/>
      <c r="J161" s="13"/>
    </row>
    <row r="162" spans="1:10" ht="18.95" customHeight="1" x14ac:dyDescent="0.15">
      <c r="A162" s="10"/>
      <c r="B162" s="12"/>
      <c r="C162" s="35" t="str">
        <f t="shared" si="2"/>
        <v/>
      </c>
      <c r="D162" s="8">
        <v>157</v>
      </c>
      <c r="E162" s="33"/>
      <c r="F162" s="33"/>
      <c r="G162" s="14"/>
      <c r="H162" s="33"/>
      <c r="I162" s="33"/>
      <c r="J162" s="13"/>
    </row>
    <row r="163" spans="1:10" ht="18.95" customHeight="1" x14ac:dyDescent="0.15">
      <c r="A163" s="10"/>
      <c r="B163" s="12"/>
      <c r="C163" s="35" t="str">
        <f t="shared" si="2"/>
        <v/>
      </c>
      <c r="D163" s="8">
        <v>158</v>
      </c>
      <c r="E163" s="33"/>
      <c r="F163" s="33"/>
      <c r="G163" s="14"/>
      <c r="H163" s="33"/>
      <c r="I163" s="33"/>
      <c r="J163" s="13"/>
    </row>
    <row r="164" spans="1:10" ht="18.95" customHeight="1" x14ac:dyDescent="0.15">
      <c r="A164" s="10"/>
      <c r="B164" s="12"/>
      <c r="C164" s="35" t="str">
        <f t="shared" si="2"/>
        <v/>
      </c>
      <c r="D164" s="8">
        <v>159</v>
      </c>
      <c r="E164" s="33"/>
      <c r="F164" s="33"/>
      <c r="G164" s="14"/>
      <c r="H164" s="33"/>
      <c r="I164" s="33"/>
      <c r="J164" s="13"/>
    </row>
    <row r="165" spans="1:10" ht="18.95" customHeight="1" x14ac:dyDescent="0.15">
      <c r="A165" s="10"/>
      <c r="B165" s="12"/>
      <c r="C165" s="35" t="str">
        <f t="shared" si="2"/>
        <v/>
      </c>
      <c r="D165" s="8">
        <v>160</v>
      </c>
      <c r="E165" s="33"/>
      <c r="F165" s="33"/>
      <c r="G165" s="14"/>
      <c r="H165" s="33"/>
      <c r="I165" s="33"/>
      <c r="J165" s="13"/>
    </row>
    <row r="166" spans="1:10" ht="18.95" customHeight="1" x14ac:dyDescent="0.15">
      <c r="A166" s="10"/>
      <c r="B166" s="12"/>
      <c r="C166" s="35" t="str">
        <f t="shared" si="2"/>
        <v/>
      </c>
      <c r="D166" s="8">
        <v>161</v>
      </c>
      <c r="E166" s="33"/>
      <c r="F166" s="33"/>
      <c r="G166" s="14"/>
      <c r="H166" s="33"/>
      <c r="I166" s="33"/>
      <c r="J166" s="13"/>
    </row>
    <row r="167" spans="1:10" ht="18.95" customHeight="1" x14ac:dyDescent="0.15">
      <c r="A167" s="10"/>
      <c r="B167" s="12"/>
      <c r="C167" s="35" t="str">
        <f t="shared" si="2"/>
        <v/>
      </c>
      <c r="D167" s="8">
        <v>162</v>
      </c>
      <c r="E167" s="33"/>
      <c r="F167" s="33"/>
      <c r="G167" s="14"/>
      <c r="H167" s="33"/>
      <c r="I167" s="33"/>
      <c r="J167" s="13"/>
    </row>
    <row r="168" spans="1:10" ht="18.95" customHeight="1" x14ac:dyDescent="0.15">
      <c r="A168" s="10"/>
      <c r="B168" s="12"/>
      <c r="C168" s="35" t="str">
        <f t="shared" si="2"/>
        <v/>
      </c>
      <c r="D168" s="8">
        <v>163</v>
      </c>
      <c r="E168" s="33"/>
      <c r="F168" s="33"/>
      <c r="G168" s="14"/>
      <c r="H168" s="33"/>
      <c r="I168" s="33"/>
      <c r="J168" s="13"/>
    </row>
    <row r="169" spans="1:10" ht="18.95" customHeight="1" x14ac:dyDescent="0.15">
      <c r="A169" s="10"/>
      <c r="B169" s="12"/>
      <c r="C169" s="35" t="str">
        <f t="shared" si="2"/>
        <v/>
      </c>
      <c r="D169" s="8">
        <v>164</v>
      </c>
      <c r="E169" s="33"/>
      <c r="F169" s="33"/>
      <c r="G169" s="14"/>
      <c r="H169" s="33"/>
      <c r="I169" s="33"/>
      <c r="J169" s="13"/>
    </row>
    <row r="170" spans="1:10" ht="18.95" customHeight="1" x14ac:dyDescent="0.15">
      <c r="A170" s="10"/>
      <c r="B170" s="12"/>
      <c r="C170" s="35" t="str">
        <f t="shared" si="2"/>
        <v/>
      </c>
      <c r="D170" s="8">
        <v>165</v>
      </c>
      <c r="E170" s="33"/>
      <c r="F170" s="33"/>
      <c r="G170" s="14"/>
      <c r="H170" s="33"/>
      <c r="I170" s="33"/>
      <c r="J170" s="13"/>
    </row>
    <row r="171" spans="1:10" ht="18.95" customHeight="1" x14ac:dyDescent="0.15">
      <c r="A171" s="10"/>
      <c r="B171" s="12"/>
      <c r="C171" s="35" t="str">
        <f t="shared" si="2"/>
        <v/>
      </c>
      <c r="D171" s="8">
        <v>166</v>
      </c>
      <c r="E171" s="33"/>
      <c r="F171" s="33"/>
      <c r="G171" s="14"/>
      <c r="H171" s="33"/>
      <c r="I171" s="33"/>
      <c r="J171" s="13"/>
    </row>
    <row r="172" spans="1:10" ht="18.95" customHeight="1" x14ac:dyDescent="0.15">
      <c r="A172" s="10"/>
      <c r="B172" s="12"/>
      <c r="C172" s="35" t="str">
        <f t="shared" si="2"/>
        <v/>
      </c>
      <c r="D172" s="8">
        <v>167</v>
      </c>
      <c r="E172" s="33"/>
      <c r="F172" s="33"/>
      <c r="G172" s="14"/>
      <c r="H172" s="33"/>
      <c r="I172" s="33"/>
      <c r="J172" s="13"/>
    </row>
    <row r="173" spans="1:10" ht="18.95" customHeight="1" x14ac:dyDescent="0.15">
      <c r="A173" s="10"/>
      <c r="B173" s="12"/>
      <c r="C173" s="35" t="str">
        <f t="shared" si="2"/>
        <v/>
      </c>
      <c r="D173" s="8">
        <v>168</v>
      </c>
      <c r="E173" s="33"/>
      <c r="F173" s="33"/>
      <c r="G173" s="14"/>
      <c r="H173" s="33"/>
      <c r="I173" s="33"/>
      <c r="J173" s="13"/>
    </row>
    <row r="174" spans="1:10" ht="18.95" customHeight="1" x14ac:dyDescent="0.15">
      <c r="A174" s="10"/>
      <c r="B174" s="12"/>
      <c r="C174" s="35" t="str">
        <f t="shared" si="2"/>
        <v/>
      </c>
      <c r="D174" s="8">
        <v>169</v>
      </c>
      <c r="E174" s="33"/>
      <c r="F174" s="33"/>
      <c r="G174" s="14"/>
      <c r="H174" s="33"/>
      <c r="I174" s="33"/>
      <c r="J174" s="13"/>
    </row>
    <row r="175" spans="1:10" ht="18.95" customHeight="1" x14ac:dyDescent="0.15">
      <c r="A175" s="10"/>
      <c r="B175" s="12"/>
      <c r="C175" s="35" t="str">
        <f t="shared" si="2"/>
        <v/>
      </c>
      <c r="D175" s="8">
        <v>170</v>
      </c>
      <c r="E175" s="33"/>
      <c r="F175" s="33"/>
      <c r="G175" s="14"/>
      <c r="H175" s="33"/>
      <c r="I175" s="33"/>
      <c r="J175" s="13"/>
    </row>
    <row r="176" spans="1:10" ht="18.95" customHeight="1" x14ac:dyDescent="0.15">
      <c r="A176" s="10"/>
      <c r="B176" s="12"/>
      <c r="C176" s="35" t="str">
        <f t="shared" si="2"/>
        <v/>
      </c>
      <c r="D176" s="8">
        <v>171</v>
      </c>
      <c r="E176" s="33"/>
      <c r="F176" s="33"/>
      <c r="G176" s="14"/>
      <c r="H176" s="33"/>
      <c r="I176" s="33"/>
      <c r="J176" s="13"/>
    </row>
    <row r="177" spans="1:10" ht="18.95" customHeight="1" x14ac:dyDescent="0.15">
      <c r="A177" s="10"/>
      <c r="B177" s="12"/>
      <c r="C177" s="35" t="str">
        <f t="shared" si="2"/>
        <v/>
      </c>
      <c r="D177" s="8">
        <v>172</v>
      </c>
      <c r="E177" s="33"/>
      <c r="F177" s="33"/>
      <c r="G177" s="14"/>
      <c r="H177" s="33"/>
      <c r="I177" s="33"/>
      <c r="J177" s="13"/>
    </row>
    <row r="178" spans="1:10" ht="18.95" customHeight="1" x14ac:dyDescent="0.15">
      <c r="A178" s="10"/>
      <c r="B178" s="12"/>
      <c r="C178" s="35" t="str">
        <f t="shared" si="2"/>
        <v/>
      </c>
      <c r="D178" s="8">
        <v>173</v>
      </c>
      <c r="E178" s="33"/>
      <c r="F178" s="33"/>
      <c r="G178" s="14"/>
      <c r="H178" s="33"/>
      <c r="I178" s="33"/>
      <c r="J178" s="13"/>
    </row>
    <row r="179" spans="1:10" ht="18.95" customHeight="1" x14ac:dyDescent="0.15">
      <c r="A179" s="10"/>
      <c r="B179" s="12"/>
      <c r="C179" s="35" t="str">
        <f t="shared" si="2"/>
        <v/>
      </c>
      <c r="D179" s="8">
        <v>174</v>
      </c>
      <c r="E179" s="33"/>
      <c r="F179" s="33"/>
      <c r="G179" s="14"/>
      <c r="H179" s="33"/>
      <c r="I179" s="33"/>
      <c r="J179" s="13"/>
    </row>
    <row r="180" spans="1:10" ht="18.95" customHeight="1" x14ac:dyDescent="0.15">
      <c r="A180" s="10"/>
      <c r="B180" s="12"/>
      <c r="C180" s="35" t="str">
        <f t="shared" si="2"/>
        <v/>
      </c>
      <c r="D180" s="8">
        <v>175</v>
      </c>
      <c r="E180" s="33"/>
      <c r="F180" s="33"/>
      <c r="G180" s="14"/>
      <c r="H180" s="33"/>
      <c r="I180" s="33"/>
      <c r="J180" s="13"/>
    </row>
    <row r="181" spans="1:10" ht="18.95" customHeight="1" x14ac:dyDescent="0.15">
      <c r="A181" s="10"/>
      <c r="B181" s="12"/>
      <c r="C181" s="35" t="str">
        <f t="shared" si="2"/>
        <v/>
      </c>
      <c r="D181" s="8">
        <v>176</v>
      </c>
      <c r="E181" s="33"/>
      <c r="F181" s="33"/>
      <c r="G181" s="14"/>
      <c r="H181" s="33"/>
      <c r="I181" s="33"/>
      <c r="J181" s="13"/>
    </row>
    <row r="182" spans="1:10" ht="18.95" customHeight="1" x14ac:dyDescent="0.15">
      <c r="A182" s="10"/>
      <c r="B182" s="12"/>
      <c r="C182" s="35" t="str">
        <f t="shared" si="2"/>
        <v/>
      </c>
      <c r="D182" s="8">
        <v>177</v>
      </c>
      <c r="E182" s="33"/>
      <c r="F182" s="33"/>
      <c r="G182" s="14"/>
      <c r="H182" s="33"/>
      <c r="I182" s="33"/>
      <c r="J182" s="13"/>
    </row>
    <row r="183" spans="1:10" ht="18.95" customHeight="1" x14ac:dyDescent="0.15">
      <c r="A183" s="10"/>
      <c r="B183" s="12"/>
      <c r="C183" s="35" t="str">
        <f t="shared" si="2"/>
        <v/>
      </c>
      <c r="D183" s="8">
        <v>178</v>
      </c>
      <c r="E183" s="33"/>
      <c r="F183" s="33"/>
      <c r="G183" s="14"/>
      <c r="H183" s="33"/>
      <c r="I183" s="33"/>
      <c r="J183" s="13"/>
    </row>
    <row r="184" spans="1:10" ht="18.95" customHeight="1" x14ac:dyDescent="0.15">
      <c r="A184" s="10"/>
      <c r="B184" s="12"/>
      <c r="C184" s="35" t="str">
        <f t="shared" si="2"/>
        <v/>
      </c>
      <c r="D184" s="8">
        <v>179</v>
      </c>
      <c r="E184" s="33"/>
      <c r="F184" s="33"/>
      <c r="G184" s="14"/>
      <c r="H184" s="33"/>
      <c r="I184" s="33"/>
      <c r="J184" s="13"/>
    </row>
    <row r="185" spans="1:10" ht="18.95" customHeight="1" x14ac:dyDescent="0.15">
      <c r="A185" s="10"/>
      <c r="B185" s="12"/>
      <c r="C185" s="35" t="str">
        <f t="shared" si="2"/>
        <v/>
      </c>
      <c r="D185" s="8">
        <v>180</v>
      </c>
      <c r="E185" s="33"/>
      <c r="F185" s="33"/>
      <c r="G185" s="14"/>
      <c r="H185" s="33"/>
      <c r="I185" s="33"/>
      <c r="J185" s="13"/>
    </row>
    <row r="186" spans="1:10" ht="18.95" customHeight="1" x14ac:dyDescent="0.15">
      <c r="A186" s="10"/>
      <c r="B186" s="12"/>
      <c r="C186" s="35" t="str">
        <f t="shared" si="2"/>
        <v/>
      </c>
      <c r="D186" s="8">
        <v>181</v>
      </c>
      <c r="E186" s="33"/>
      <c r="F186" s="33"/>
      <c r="G186" s="14"/>
      <c r="H186" s="33"/>
      <c r="I186" s="33"/>
      <c r="J186" s="13"/>
    </row>
    <row r="187" spans="1:10" ht="18.95" customHeight="1" x14ac:dyDescent="0.15">
      <c r="A187" s="10"/>
      <c r="B187" s="12"/>
      <c r="C187" s="35" t="str">
        <f t="shared" si="2"/>
        <v/>
      </c>
      <c r="D187" s="8">
        <v>182</v>
      </c>
      <c r="E187" s="33"/>
      <c r="F187" s="33"/>
      <c r="G187" s="14"/>
      <c r="H187" s="33"/>
      <c r="I187" s="33"/>
      <c r="J187" s="13"/>
    </row>
    <row r="188" spans="1:10" ht="18.95" customHeight="1" x14ac:dyDescent="0.15">
      <c r="A188" s="10"/>
      <c r="B188" s="12"/>
      <c r="C188" s="35" t="str">
        <f t="shared" si="2"/>
        <v/>
      </c>
      <c r="D188" s="8">
        <v>183</v>
      </c>
      <c r="E188" s="33"/>
      <c r="F188" s="33"/>
      <c r="G188" s="14"/>
      <c r="H188" s="33"/>
      <c r="I188" s="33"/>
      <c r="J188" s="13"/>
    </row>
    <row r="189" spans="1:10" ht="18.95" customHeight="1" x14ac:dyDescent="0.15">
      <c r="A189" s="10"/>
      <c r="B189" s="12"/>
      <c r="C189" s="35" t="str">
        <f t="shared" si="2"/>
        <v/>
      </c>
      <c r="D189" s="8">
        <v>184</v>
      </c>
      <c r="E189" s="33"/>
      <c r="F189" s="33"/>
      <c r="G189" s="14"/>
      <c r="H189" s="33"/>
      <c r="I189" s="33"/>
      <c r="J189" s="13"/>
    </row>
    <row r="190" spans="1:10" ht="18.95" customHeight="1" x14ac:dyDescent="0.15">
      <c r="A190" s="10"/>
      <c r="B190" s="12"/>
      <c r="C190" s="35" t="str">
        <f t="shared" si="2"/>
        <v/>
      </c>
      <c r="D190" s="8">
        <v>185</v>
      </c>
      <c r="E190" s="33"/>
      <c r="F190" s="33"/>
      <c r="G190" s="14"/>
      <c r="H190" s="33"/>
      <c r="I190" s="33"/>
      <c r="J190" s="13"/>
    </row>
    <row r="191" spans="1:10" ht="18.95" customHeight="1" x14ac:dyDescent="0.15">
      <c r="A191" s="10"/>
      <c r="B191" s="12"/>
      <c r="C191" s="35" t="str">
        <f t="shared" si="2"/>
        <v/>
      </c>
      <c r="D191" s="8">
        <v>186</v>
      </c>
      <c r="E191" s="33"/>
      <c r="F191" s="33"/>
      <c r="G191" s="14"/>
      <c r="H191" s="33"/>
      <c r="I191" s="33"/>
      <c r="J191" s="13"/>
    </row>
    <row r="192" spans="1:10" ht="18.95" customHeight="1" x14ac:dyDescent="0.15">
      <c r="A192" s="10"/>
      <c r="B192" s="12"/>
      <c r="C192" s="35" t="str">
        <f t="shared" si="2"/>
        <v/>
      </c>
      <c r="D192" s="8">
        <v>187</v>
      </c>
      <c r="E192" s="33"/>
      <c r="F192" s="33"/>
      <c r="G192" s="14"/>
      <c r="H192" s="33"/>
      <c r="I192" s="33"/>
      <c r="J192" s="13"/>
    </row>
    <row r="193" spans="1:10" ht="18.95" customHeight="1" x14ac:dyDescent="0.15">
      <c r="A193" s="10"/>
      <c r="B193" s="12"/>
      <c r="C193" s="35" t="str">
        <f t="shared" si="2"/>
        <v/>
      </c>
      <c r="D193" s="8">
        <v>188</v>
      </c>
      <c r="E193" s="33"/>
      <c r="F193" s="33"/>
      <c r="G193" s="14"/>
      <c r="H193" s="33"/>
      <c r="I193" s="33"/>
      <c r="J193" s="13"/>
    </row>
    <row r="194" spans="1:10" ht="18.95" customHeight="1" x14ac:dyDescent="0.15">
      <c r="A194" s="10"/>
      <c r="B194" s="12"/>
      <c r="C194" s="35" t="str">
        <f t="shared" si="2"/>
        <v/>
      </c>
      <c r="D194" s="8">
        <v>189</v>
      </c>
      <c r="E194" s="33"/>
      <c r="F194" s="33"/>
      <c r="G194" s="14"/>
      <c r="H194" s="33"/>
      <c r="I194" s="33"/>
      <c r="J194" s="13"/>
    </row>
    <row r="195" spans="1:10" ht="18.95" customHeight="1" x14ac:dyDescent="0.15">
      <c r="A195" s="10"/>
      <c r="B195" s="12"/>
      <c r="C195" s="35" t="str">
        <f t="shared" si="2"/>
        <v/>
      </c>
      <c r="D195" s="8">
        <v>190</v>
      </c>
      <c r="E195" s="33"/>
      <c r="F195" s="33"/>
      <c r="G195" s="14"/>
      <c r="H195" s="33"/>
      <c r="I195" s="33"/>
      <c r="J195" s="13"/>
    </row>
    <row r="196" spans="1:10" ht="18.95" customHeight="1" x14ac:dyDescent="0.15">
      <c r="A196" s="10"/>
      <c r="B196" s="12"/>
      <c r="C196" s="35" t="str">
        <f t="shared" si="2"/>
        <v/>
      </c>
      <c r="D196" s="8">
        <v>191</v>
      </c>
      <c r="E196" s="33"/>
      <c r="F196" s="33"/>
      <c r="G196" s="14"/>
      <c r="H196" s="33"/>
      <c r="I196" s="33"/>
      <c r="J196" s="13"/>
    </row>
    <row r="197" spans="1:10" ht="18.95" customHeight="1" x14ac:dyDescent="0.15">
      <c r="A197" s="10"/>
      <c r="B197" s="12"/>
      <c r="C197" s="35" t="str">
        <f t="shared" si="2"/>
        <v/>
      </c>
      <c r="D197" s="8">
        <v>192</v>
      </c>
      <c r="E197" s="33"/>
      <c r="F197" s="33"/>
      <c r="G197" s="14"/>
      <c r="H197" s="33"/>
      <c r="I197" s="33"/>
      <c r="J197" s="13"/>
    </row>
    <row r="198" spans="1:10" ht="18.95" customHeight="1" x14ac:dyDescent="0.15">
      <c r="A198" s="10"/>
      <c r="B198" s="12"/>
      <c r="C198" s="35" t="str">
        <f t="shared" si="2"/>
        <v/>
      </c>
      <c r="D198" s="8">
        <v>193</v>
      </c>
      <c r="E198" s="33"/>
      <c r="F198" s="33"/>
      <c r="G198" s="14"/>
      <c r="H198" s="33"/>
      <c r="I198" s="33"/>
      <c r="J198" s="13"/>
    </row>
    <row r="199" spans="1:10" ht="18.95" customHeight="1" x14ac:dyDescent="0.15">
      <c r="A199" s="10"/>
      <c r="B199" s="12"/>
      <c r="C199" s="35" t="str">
        <f t="shared" si="2"/>
        <v/>
      </c>
      <c r="D199" s="8">
        <v>194</v>
      </c>
      <c r="E199" s="33"/>
      <c r="F199" s="33"/>
      <c r="G199" s="14"/>
      <c r="H199" s="33"/>
      <c r="I199" s="33"/>
      <c r="J199" s="13"/>
    </row>
    <row r="200" spans="1:10" ht="18.95" customHeight="1" x14ac:dyDescent="0.15">
      <c r="A200" s="10"/>
      <c r="B200" s="12"/>
      <c r="C200" s="35" t="str">
        <f t="shared" si="2"/>
        <v/>
      </c>
      <c r="D200" s="8">
        <v>195</v>
      </c>
      <c r="E200" s="33"/>
      <c r="F200" s="33"/>
      <c r="G200" s="14"/>
      <c r="H200" s="33"/>
      <c r="I200" s="33"/>
      <c r="J200" s="13"/>
    </row>
    <row r="201" spans="1:10" ht="18.95" customHeight="1" x14ac:dyDescent="0.15">
      <c r="A201" s="10"/>
      <c r="B201" s="12"/>
      <c r="C201" s="35" t="str">
        <f>IFERROR(LOOKUP(B201,$K$3:$T$3,$K$4:$T$4),"")</f>
        <v/>
      </c>
      <c r="D201" s="8">
        <v>196</v>
      </c>
      <c r="E201" s="33"/>
      <c r="F201" s="33"/>
      <c r="G201" s="14"/>
      <c r="H201" s="33"/>
      <c r="I201" s="33"/>
      <c r="J201" s="13"/>
    </row>
    <row r="202" spans="1:10" ht="18.95" customHeight="1" x14ac:dyDescent="0.15">
      <c r="A202" s="10"/>
      <c r="B202" s="12"/>
      <c r="C202" s="35" t="str">
        <f>IFERROR(LOOKUP(B202,$K$3:$T$3,$K$4:$T$4),"")</f>
        <v/>
      </c>
      <c r="D202" s="8">
        <v>197</v>
      </c>
      <c r="E202" s="33"/>
      <c r="F202" s="33"/>
      <c r="G202" s="14"/>
      <c r="H202" s="33"/>
      <c r="I202" s="33"/>
      <c r="J202" s="13"/>
    </row>
    <row r="203" spans="1:10" ht="18.95" customHeight="1" x14ac:dyDescent="0.15">
      <c r="A203" s="10"/>
      <c r="B203" s="12"/>
      <c r="C203" s="35" t="str">
        <f>IFERROR(LOOKUP(B203,$K$3:$T$3,$K$4:$T$4),"")</f>
        <v/>
      </c>
      <c r="D203" s="8">
        <v>198</v>
      </c>
      <c r="E203" s="33"/>
      <c r="F203" s="33"/>
      <c r="G203" s="14"/>
      <c r="H203" s="33"/>
      <c r="I203" s="33"/>
      <c r="J203" s="13"/>
    </row>
    <row r="204" spans="1:10" ht="18.95" customHeight="1" x14ac:dyDescent="0.15">
      <c r="A204" s="10"/>
      <c r="B204" s="12"/>
      <c r="C204" s="35" t="str">
        <f>IFERROR(LOOKUP(B204,$K$3:$T$3,$K$4:$T$4),"")</f>
        <v/>
      </c>
      <c r="D204" s="8">
        <v>199</v>
      </c>
      <c r="E204" s="33"/>
      <c r="F204" s="33"/>
      <c r="G204" s="14"/>
      <c r="H204" s="33"/>
      <c r="I204" s="33"/>
      <c r="J204" s="13"/>
    </row>
    <row r="205" spans="1:10" ht="18.95" customHeight="1" x14ac:dyDescent="0.15">
      <c r="A205" s="10"/>
      <c r="B205" s="12"/>
      <c r="C205" s="35" t="str">
        <f>IFERROR(LOOKUP(B205,$K$3:$T$3,$K$4:$T$4),"")</f>
        <v/>
      </c>
      <c r="D205" s="8">
        <v>200</v>
      </c>
      <c r="E205" s="33"/>
      <c r="F205" s="33"/>
      <c r="G205" s="14"/>
      <c r="H205" s="33"/>
      <c r="I205" s="33"/>
      <c r="J205" s="13"/>
    </row>
  </sheetData>
  <sheetProtection sheet="1" autoFilter="0"/>
  <protectedRanges>
    <protectedRange sqref="G6:J205 E6:F205" name="範囲3"/>
    <protectedRange sqref="F1" name="範囲1"/>
    <protectedRange sqref="B6:B205" name="範囲2"/>
  </protectedRanges>
  <mergeCells count="3">
    <mergeCell ref="B1:C1"/>
    <mergeCell ref="B2:C2"/>
    <mergeCell ref="B4:J4"/>
  </mergeCells>
  <phoneticPr fontId="1"/>
  <conditionalFormatting sqref="M1 B1:C2 G1:J3 N1:N4 K1:K16 O1:IR1048576 F2 L2:M4 D3:F3 D5:I5 L5:L6 J5:J65332 M6:M13 D6:D205 G6:G205 L14:M16 K17:L205 M27:N205 D206:I65332 K206:N65332">
    <cfRule type="cellIs" dxfId="84" priority="7" stopIfTrue="1" operator="equal">
      <formula>0</formula>
    </cfRule>
  </conditionalFormatting>
  <dataValidations count="1">
    <dataValidation type="list" allowBlank="1" showInputMessage="1" showErrorMessage="1" sqref="J6:J205" xr:uid="{00000000-0002-0000-0000-000000000000}">
      <formula1>"○,　"</formula1>
    </dataValidation>
  </dataValidations>
  <pageMargins left="0.39370078740157483" right="0.39370078740157483" top="0.55118110236220474" bottom="0.55118110236220474" header="0.31496062992125984" footer="0.31496062992125984"/>
  <pageSetup paperSize="9" scale="95" fitToHeight="6" orientation="portrait" blackAndWhite="1" r:id="rId1"/>
  <headerFooter alignWithMargins="0">
    <oddHeader>&amp;R&amp;P/&amp;N</oddHeader>
  </headerFooter>
  <rowBreaks count="4" manualBreakCount="4">
    <brk id="45" min="1" max="9" man="1"/>
    <brk id="85" min="1" max="9" man="1"/>
    <brk id="125" min="1" max="9" man="1"/>
    <brk id="165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/>
    <pageSetUpPr fitToPage="1"/>
  </sheetPr>
  <dimension ref="A1:J36"/>
  <sheetViews>
    <sheetView showZeros="0" tabSelected="1" workbookViewId="0">
      <selection sqref="A1:B1"/>
    </sheetView>
  </sheetViews>
  <sheetFormatPr defaultRowHeight="13.5" x14ac:dyDescent="0.15"/>
  <cols>
    <col min="2" max="2" width="5.375" customWidth="1"/>
    <col min="3" max="3" width="6.625" customWidth="1"/>
    <col min="4" max="9" width="9.125" customWidth="1"/>
    <col min="10" max="10" width="13.125" customWidth="1"/>
  </cols>
  <sheetData>
    <row r="1" spans="1:10" ht="18" customHeight="1" x14ac:dyDescent="0.15">
      <c r="A1" s="110" t="s">
        <v>144</v>
      </c>
      <c r="B1" s="111"/>
      <c r="C1" s="17"/>
      <c r="D1" s="18"/>
      <c r="E1" s="18"/>
      <c r="F1" s="17"/>
      <c r="G1" s="93" t="s">
        <v>96</v>
      </c>
      <c r="H1" s="93"/>
      <c r="I1" s="106">
        <f>協賛展示出品者!F1</f>
        <v>0</v>
      </c>
      <c r="J1" s="107"/>
    </row>
    <row r="2" spans="1:10" ht="18" customHeight="1" x14ac:dyDescent="0.15">
      <c r="A2" s="101" t="s">
        <v>207</v>
      </c>
      <c r="B2" s="102"/>
      <c r="C2" s="17"/>
      <c r="D2" s="18"/>
      <c r="E2" s="18"/>
      <c r="F2" s="17"/>
      <c r="G2" s="93" t="s">
        <v>145</v>
      </c>
      <c r="H2" s="93"/>
      <c r="I2" s="108" t="str">
        <f>協賛展示出品者!F2</f>
        <v/>
      </c>
      <c r="J2" s="109"/>
    </row>
    <row r="3" spans="1:10" ht="18" customHeight="1" x14ac:dyDescent="0.15">
      <c r="A3" s="57"/>
      <c r="B3" s="57"/>
      <c r="C3" s="17"/>
      <c r="D3" s="18"/>
      <c r="E3" s="18"/>
      <c r="F3" s="17"/>
      <c r="G3" s="104"/>
      <c r="H3" s="104"/>
      <c r="I3" s="105"/>
      <c r="J3" s="105"/>
    </row>
    <row r="4" spans="1:10" ht="18" customHeight="1" x14ac:dyDescent="0.15">
      <c r="A4" s="57"/>
      <c r="B4" s="57"/>
      <c r="C4" s="17"/>
      <c r="D4" s="18"/>
      <c r="E4" s="18"/>
      <c r="F4" s="17"/>
      <c r="G4" s="104"/>
      <c r="H4" s="104"/>
      <c r="I4" s="100"/>
      <c r="J4" s="100"/>
    </row>
    <row r="5" spans="1:10" ht="30" customHeight="1" x14ac:dyDescent="0.15">
      <c r="A5" s="19"/>
      <c r="B5" s="19"/>
      <c r="C5" s="19"/>
      <c r="D5" s="19"/>
      <c r="E5" s="19"/>
      <c r="F5" s="19"/>
      <c r="G5" s="19"/>
      <c r="H5" s="19"/>
      <c r="I5" s="19"/>
      <c r="J5" s="19"/>
    </row>
    <row r="6" spans="1:10" ht="18.75" x14ac:dyDescent="0.15">
      <c r="A6" s="97" t="s">
        <v>228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18.75" x14ac:dyDescent="0.15">
      <c r="A7" s="97" t="s">
        <v>208</v>
      </c>
      <c r="B7" s="97"/>
      <c r="C7" s="97"/>
      <c r="D7" s="97"/>
      <c r="E7" s="97"/>
      <c r="F7" s="97"/>
      <c r="G7" s="97"/>
      <c r="H7" s="97"/>
      <c r="I7" s="97"/>
      <c r="J7" s="97"/>
    </row>
    <row r="8" spans="1:10" ht="17.25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</row>
    <row r="9" spans="1:10" ht="18.75" customHeight="1" x14ac:dyDescent="0.15">
      <c r="A9" s="21"/>
      <c r="B9" s="21"/>
      <c r="C9" s="21"/>
      <c r="D9" s="21"/>
      <c r="E9" s="21"/>
      <c r="F9" s="21"/>
      <c r="G9" s="21"/>
      <c r="H9" s="22"/>
      <c r="I9" s="98"/>
      <c r="J9" s="98"/>
    </row>
    <row r="10" spans="1:10" ht="18.75" customHeight="1" x14ac:dyDescent="0.15">
      <c r="A10" s="23" t="s">
        <v>86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8.75" customHeight="1" x14ac:dyDescent="0.15">
      <c r="A11" s="19"/>
      <c r="B11" s="21"/>
      <c r="C11" s="21"/>
      <c r="D11" s="21"/>
      <c r="E11" s="21"/>
      <c r="F11" s="21"/>
      <c r="G11" s="19"/>
      <c r="H11" s="19"/>
      <c r="I11" s="19"/>
      <c r="J11" s="19"/>
    </row>
    <row r="12" spans="1:10" ht="24.75" customHeight="1" x14ac:dyDescent="0.15">
      <c r="A12" s="21"/>
      <c r="B12" s="21"/>
      <c r="C12" s="21"/>
      <c r="D12" s="21"/>
      <c r="E12" s="96" t="s">
        <v>146</v>
      </c>
      <c r="F12" s="96"/>
      <c r="G12" s="99"/>
      <c r="H12" s="99"/>
      <c r="I12" s="99"/>
      <c r="J12" s="99"/>
    </row>
    <row r="13" spans="1:10" ht="24.75" customHeight="1" x14ac:dyDescent="0.15">
      <c r="A13" s="21"/>
      <c r="B13" s="21"/>
      <c r="C13" s="21"/>
      <c r="D13" s="21"/>
      <c r="E13" s="96" t="s">
        <v>147</v>
      </c>
      <c r="F13" s="96"/>
      <c r="G13" s="99"/>
      <c r="H13" s="99"/>
      <c r="I13" s="99"/>
      <c r="J13" s="99"/>
    </row>
    <row r="14" spans="1:10" ht="24.75" customHeight="1" x14ac:dyDescent="0.15">
      <c r="A14" s="21"/>
      <c r="B14" s="21"/>
      <c r="C14" s="21"/>
      <c r="D14" s="21"/>
      <c r="E14" s="96" t="s">
        <v>148</v>
      </c>
      <c r="F14" s="96"/>
      <c r="G14" s="24" t="s">
        <v>3</v>
      </c>
      <c r="H14" s="103"/>
      <c r="I14" s="103"/>
      <c r="J14" s="21"/>
    </row>
    <row r="15" spans="1:10" ht="24.75" customHeight="1" x14ac:dyDescent="0.15">
      <c r="A15" s="21"/>
      <c r="B15" s="21"/>
      <c r="C15" s="21"/>
      <c r="D15" s="21"/>
      <c r="E15" s="21"/>
      <c r="F15" s="25"/>
      <c r="G15" s="95"/>
      <c r="H15" s="95"/>
      <c r="I15" s="95"/>
      <c r="J15" s="95"/>
    </row>
    <row r="16" spans="1:10" ht="19.5" customHeight="1" x14ac:dyDescent="0.15">
      <c r="A16" s="21"/>
      <c r="B16" s="21"/>
      <c r="C16" s="21"/>
      <c r="D16" s="21"/>
      <c r="E16" s="21"/>
      <c r="F16" s="21"/>
      <c r="G16" s="24" t="s">
        <v>149</v>
      </c>
      <c r="H16" s="112"/>
      <c r="I16" s="112"/>
      <c r="J16" s="112"/>
    </row>
    <row r="17" spans="1:10" ht="18.75" customHeight="1" x14ac:dyDescent="0.15">
      <c r="A17" s="21"/>
      <c r="B17" s="21"/>
      <c r="C17" s="21"/>
      <c r="D17" s="21"/>
      <c r="E17" s="21"/>
      <c r="F17" s="21"/>
      <c r="G17" s="26"/>
      <c r="H17" s="21"/>
      <c r="I17" s="21"/>
      <c r="J17" s="21"/>
    </row>
    <row r="18" spans="1:10" ht="18.75" customHeight="1" x14ac:dyDescent="0.15">
      <c r="A18" s="116" t="s">
        <v>209</v>
      </c>
      <c r="B18" s="116"/>
      <c r="C18" s="116"/>
      <c r="D18" s="116"/>
      <c r="E18" s="116"/>
      <c r="F18" s="116"/>
      <c r="G18" s="116"/>
      <c r="H18" s="116"/>
      <c r="I18" s="116"/>
      <c r="J18" s="116"/>
    </row>
    <row r="19" spans="1:10" ht="18.7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8.75" customHeight="1" x14ac:dyDescent="0.15">
      <c r="A20" s="117" t="s">
        <v>87</v>
      </c>
      <c r="B20" s="117"/>
      <c r="C20" s="117"/>
      <c r="D20" s="117"/>
      <c r="E20" s="117"/>
      <c r="F20" s="117"/>
      <c r="G20" s="117"/>
      <c r="H20" s="117"/>
      <c r="I20" s="117"/>
      <c r="J20" s="117"/>
    </row>
    <row r="21" spans="1:10" ht="19.5" customHeight="1" x14ac:dyDescent="0.15">
      <c r="A21" s="21"/>
      <c r="B21" s="21"/>
      <c r="C21" s="21"/>
      <c r="D21" s="21"/>
      <c r="E21" s="21"/>
      <c r="F21" s="21"/>
      <c r="G21" s="21"/>
      <c r="H21" s="21"/>
      <c r="I21" s="21"/>
      <c r="J21" s="21"/>
    </row>
    <row r="22" spans="1:10" ht="18.75" customHeight="1" x14ac:dyDescent="0.15">
      <c r="A22" s="27" t="s">
        <v>150</v>
      </c>
      <c r="B22" s="21"/>
      <c r="C22" s="21"/>
      <c r="D22" s="21"/>
      <c r="E22" s="21"/>
      <c r="F22" s="21"/>
      <c r="G22" s="21"/>
      <c r="H22" s="21"/>
      <c r="I22" s="21"/>
      <c r="J22" s="21"/>
    </row>
    <row r="23" spans="1:10" ht="27.75" customHeight="1" thickBot="1" x14ac:dyDescent="0.2">
      <c r="A23" s="28"/>
      <c r="B23" s="118" t="s">
        <v>179</v>
      </c>
      <c r="C23" s="118"/>
      <c r="D23" s="64"/>
      <c r="E23" s="65"/>
      <c r="F23" s="65"/>
      <c r="G23" s="65"/>
      <c r="H23" s="66"/>
      <c r="I23" s="66"/>
      <c r="J23" s="65"/>
    </row>
    <row r="24" spans="1:10" ht="27.75" customHeight="1" x14ac:dyDescent="0.15">
      <c r="A24" s="29" t="s">
        <v>212</v>
      </c>
      <c r="B24" s="114">
        <f>COUNTIF(協賛展示出品者!$C$6:$C$205,協賛展示出品者!K4)</f>
        <v>0</v>
      </c>
      <c r="C24" s="114"/>
      <c r="D24" s="67"/>
      <c r="E24" s="68"/>
      <c r="F24" s="68"/>
      <c r="G24" s="68"/>
      <c r="H24" s="69"/>
      <c r="I24" s="70"/>
      <c r="J24" s="68"/>
    </row>
    <row r="25" spans="1:10" ht="27.75" customHeight="1" x14ac:dyDescent="0.15">
      <c r="A25" s="30" t="s">
        <v>88</v>
      </c>
      <c r="B25" s="113">
        <f>COUNTIF(協賛展示出品者!$C$6:$C$205,協賛展示出品者!L4)</f>
        <v>0</v>
      </c>
      <c r="C25" s="113"/>
      <c r="D25" s="71"/>
      <c r="E25" s="72"/>
      <c r="F25" s="72"/>
      <c r="G25" s="72"/>
      <c r="H25" s="73"/>
      <c r="I25" s="74"/>
      <c r="J25" s="72"/>
    </row>
    <row r="26" spans="1:10" ht="27.75" customHeight="1" x14ac:dyDescent="0.15">
      <c r="A26" s="30" t="s">
        <v>89</v>
      </c>
      <c r="B26" s="113">
        <f>COUNTIF(協賛展示出品者!$C$6:$C$205,協賛展示出品者!M4)</f>
        <v>0</v>
      </c>
      <c r="C26" s="113"/>
      <c r="D26" s="71"/>
      <c r="E26" s="72"/>
      <c r="F26" s="72"/>
      <c r="G26" s="72"/>
      <c r="H26" s="73"/>
      <c r="I26" s="74"/>
      <c r="J26" s="72"/>
    </row>
    <row r="27" spans="1:10" ht="27.75" customHeight="1" x14ac:dyDescent="0.15">
      <c r="A27" s="30" t="s">
        <v>90</v>
      </c>
      <c r="B27" s="113">
        <f>COUNTIF(協賛展示出品者!$C$6:$C$205,協賛展示出品者!N4)</f>
        <v>0</v>
      </c>
      <c r="C27" s="113"/>
      <c r="D27" s="71"/>
      <c r="E27" s="72"/>
      <c r="F27" s="72"/>
      <c r="G27" s="72"/>
      <c r="H27" s="73"/>
      <c r="I27" s="74"/>
      <c r="J27" s="72"/>
    </row>
    <row r="28" spans="1:10" ht="27.75" customHeight="1" x14ac:dyDescent="0.15">
      <c r="A28" s="30" t="s">
        <v>91</v>
      </c>
      <c r="B28" s="113">
        <f>COUNTIF(協賛展示出品者!$C$6:$C$205,協賛展示出品者!O4)</f>
        <v>0</v>
      </c>
      <c r="C28" s="113"/>
      <c r="D28" s="71"/>
      <c r="E28" s="72"/>
      <c r="F28" s="72"/>
      <c r="G28" s="72"/>
      <c r="H28" s="73"/>
      <c r="I28" s="74"/>
      <c r="J28" s="72"/>
    </row>
    <row r="29" spans="1:10" ht="27.75" customHeight="1" x14ac:dyDescent="0.15">
      <c r="A29" s="30" t="s">
        <v>92</v>
      </c>
      <c r="B29" s="113">
        <f>COUNTIF(協賛展示出品者!$C$6:$C$205,協賛展示出品者!P4)</f>
        <v>0</v>
      </c>
      <c r="C29" s="113"/>
      <c r="D29" s="71"/>
      <c r="E29" s="72"/>
      <c r="F29" s="72"/>
      <c r="G29" s="72"/>
      <c r="H29" s="73"/>
      <c r="I29" s="74"/>
      <c r="J29" s="72"/>
    </row>
    <row r="30" spans="1:10" ht="27.75" customHeight="1" x14ac:dyDescent="0.15">
      <c r="A30" s="30" t="s">
        <v>93</v>
      </c>
      <c r="B30" s="113">
        <f>COUNTIF(協賛展示出品者!$C$6:$C$205,協賛展示出品者!Q4)</f>
        <v>0</v>
      </c>
      <c r="C30" s="113"/>
      <c r="D30" s="71"/>
      <c r="E30" s="72"/>
      <c r="F30" s="72"/>
      <c r="G30" s="72"/>
      <c r="H30" s="73"/>
      <c r="I30" s="74"/>
      <c r="J30" s="72"/>
    </row>
    <row r="31" spans="1:10" ht="27.75" customHeight="1" x14ac:dyDescent="0.15">
      <c r="A31" s="30" t="s">
        <v>94</v>
      </c>
      <c r="B31" s="113">
        <f>COUNTIF(協賛展示出品者!$C$6:$C$205,協賛展示出品者!R4)</f>
        <v>0</v>
      </c>
      <c r="C31" s="113"/>
      <c r="D31" s="71"/>
      <c r="E31" s="72"/>
      <c r="F31" s="72"/>
      <c r="G31" s="72"/>
      <c r="H31" s="73"/>
      <c r="I31" s="74"/>
      <c r="J31" s="72"/>
    </row>
    <row r="32" spans="1:10" ht="27.75" customHeight="1" x14ac:dyDescent="0.15">
      <c r="A32" s="30" t="s">
        <v>89</v>
      </c>
      <c r="B32" s="113">
        <f>COUNTIF(協賛展示出品者!$C$6:$C$205,協賛展示出品者!S4)</f>
        <v>0</v>
      </c>
      <c r="C32" s="113"/>
      <c r="D32" s="71"/>
      <c r="E32" s="72"/>
      <c r="F32" s="72"/>
      <c r="G32" s="72"/>
      <c r="H32" s="73"/>
      <c r="I32" s="74"/>
      <c r="J32" s="72"/>
    </row>
    <row r="33" spans="1:10" ht="27.75" customHeight="1" thickBot="1" x14ac:dyDescent="0.2">
      <c r="A33" s="32" t="s">
        <v>90</v>
      </c>
      <c r="B33" s="115">
        <f>COUNTIF(協賛展示出品者!$C$6:$C$205,協賛展示出品者!T4)</f>
        <v>0</v>
      </c>
      <c r="C33" s="115"/>
      <c r="D33" s="75"/>
      <c r="E33" s="76"/>
      <c r="F33" s="76"/>
      <c r="G33" s="76"/>
      <c r="H33" s="77"/>
      <c r="I33" s="78"/>
      <c r="J33" s="76"/>
    </row>
    <row r="34" spans="1:10" ht="27.75" customHeight="1" x14ac:dyDescent="0.15">
      <c r="A34" s="31" t="s">
        <v>95</v>
      </c>
      <c r="B34" s="114">
        <f>SUM(B24:C33)</f>
        <v>0</v>
      </c>
      <c r="C34" s="114"/>
      <c r="D34" s="67"/>
      <c r="E34" s="68"/>
      <c r="F34" s="68"/>
      <c r="G34" s="68"/>
      <c r="H34" s="69"/>
      <c r="I34" s="70"/>
      <c r="J34" s="68"/>
    </row>
    <row r="35" spans="1:10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 x14ac:dyDescent="0.15">
      <c r="A36" s="7"/>
      <c r="B36" s="7"/>
      <c r="C36" s="6"/>
      <c r="D36" s="6"/>
      <c r="E36" s="6"/>
      <c r="F36" s="6"/>
      <c r="G36" s="6"/>
      <c r="H36" s="6"/>
      <c r="I36" s="6"/>
      <c r="J36" s="6"/>
    </row>
  </sheetData>
  <protectedRanges>
    <protectedRange sqref="I3:J3" name="範囲5"/>
    <protectedRange sqref="G12:J13" name="範囲1"/>
    <protectedRange sqref="H14" name="範囲2"/>
    <protectedRange sqref="G15" name="範囲3"/>
    <protectedRange sqref="H16" name="範囲4"/>
  </protectedRanges>
  <mergeCells count="35">
    <mergeCell ref="H16:J16"/>
    <mergeCell ref="G2:H2"/>
    <mergeCell ref="B29:C29"/>
    <mergeCell ref="B28:C28"/>
    <mergeCell ref="B34:C34"/>
    <mergeCell ref="B33:C33"/>
    <mergeCell ref="B32:C32"/>
    <mergeCell ref="B31:C31"/>
    <mergeCell ref="B30:C30"/>
    <mergeCell ref="B27:C27"/>
    <mergeCell ref="B26:C26"/>
    <mergeCell ref="B25:C25"/>
    <mergeCell ref="B24:C24"/>
    <mergeCell ref="A18:J18"/>
    <mergeCell ref="A20:J20"/>
    <mergeCell ref="B23:C23"/>
    <mergeCell ref="A6:J6"/>
    <mergeCell ref="I4:J4"/>
    <mergeCell ref="A2:B2"/>
    <mergeCell ref="G1:H1"/>
    <mergeCell ref="E14:F14"/>
    <mergeCell ref="H14:I14"/>
    <mergeCell ref="G3:H3"/>
    <mergeCell ref="I3:J3"/>
    <mergeCell ref="G4:H4"/>
    <mergeCell ref="I1:J1"/>
    <mergeCell ref="I2:J2"/>
    <mergeCell ref="G12:J12"/>
    <mergeCell ref="A1:B1"/>
    <mergeCell ref="G15:J15"/>
    <mergeCell ref="E12:F12"/>
    <mergeCell ref="E13:F13"/>
    <mergeCell ref="A7:J7"/>
    <mergeCell ref="I9:J9"/>
    <mergeCell ref="G13:J13"/>
  </mergeCells>
  <phoneticPr fontId="1"/>
  <pageMargins left="0.78740157480314965" right="0.78740157480314965" top="0.98425196850393704" bottom="0.98425196850393704" header="0.51181102362204722" footer="0.51181102362204722"/>
  <pageSetup paperSize="9" scale="97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R29"/>
  <sheetViews>
    <sheetView zoomScaleNormal="100" workbookViewId="0">
      <selection activeCell="A6" sqref="A6"/>
    </sheetView>
  </sheetViews>
  <sheetFormatPr defaultRowHeight="12" x14ac:dyDescent="0.15"/>
  <cols>
    <col min="1" max="1" width="13.125" style="2" customWidth="1"/>
    <col min="2" max="2" width="1" style="2" customWidth="1"/>
    <col min="3" max="3" width="0.75" style="2" customWidth="1"/>
    <col min="4" max="4" width="12.625" style="11" customWidth="1"/>
    <col min="5" max="5" width="8.375" style="42" customWidth="1"/>
    <col min="6" max="6" width="12.125" style="42" customWidth="1"/>
    <col min="7" max="7" width="2.125" style="1" customWidth="1"/>
    <col min="8" max="8" width="12.625" style="11" customWidth="1"/>
    <col min="9" max="9" width="8.375" style="11" customWidth="1"/>
    <col min="10" max="10" width="12.125" style="11" customWidth="1"/>
    <col min="11" max="11" width="2.125" style="1" customWidth="1"/>
    <col min="12" max="12" width="12.625" style="11" customWidth="1"/>
    <col min="13" max="13" width="8.375" style="11" customWidth="1"/>
    <col min="14" max="14" width="12.125" style="11" customWidth="1"/>
    <col min="15" max="15" width="2.125" style="1" customWidth="1"/>
    <col min="16" max="16" width="12.625" style="11" customWidth="1"/>
    <col min="17" max="17" width="8.375" style="11" customWidth="1"/>
    <col min="18" max="18" width="12.125" style="1" customWidth="1"/>
    <col min="19" max="16384" width="9" style="2"/>
  </cols>
  <sheetData>
    <row r="1" spans="1:18" ht="27.95" customHeight="1" x14ac:dyDescent="0.15">
      <c r="A1" s="119" t="s">
        <v>151</v>
      </c>
      <c r="B1" s="43"/>
      <c r="C1" s="43"/>
      <c r="D1" s="44" t="s">
        <v>1</v>
      </c>
      <c r="E1" s="123" t="str">
        <f>協賛展示出品者!$F$2</f>
        <v/>
      </c>
      <c r="F1" s="123"/>
      <c r="G1" s="18"/>
      <c r="H1" s="44" t="s">
        <v>1</v>
      </c>
      <c r="I1" s="123" t="str">
        <f>協賛展示出品者!$F$2</f>
        <v/>
      </c>
      <c r="J1" s="123"/>
      <c r="K1" s="18"/>
      <c r="L1" s="44" t="s">
        <v>1</v>
      </c>
      <c r="M1" s="123" t="str">
        <f>協賛展示出品者!$F$2</f>
        <v/>
      </c>
      <c r="N1" s="123"/>
      <c r="O1" s="18"/>
      <c r="P1" s="44" t="s">
        <v>1</v>
      </c>
      <c r="Q1" s="123" t="str">
        <f>協賛展示出品者!$F$2</f>
        <v/>
      </c>
      <c r="R1" s="123"/>
    </row>
    <row r="2" spans="1:18" ht="20.100000000000001" customHeight="1" x14ac:dyDescent="0.15">
      <c r="A2" s="119"/>
      <c r="B2" s="43"/>
      <c r="C2" s="43"/>
      <c r="D2" s="44" t="s">
        <v>96</v>
      </c>
      <c r="E2" s="124">
        <f>協賛展示出品者!$F$1</f>
        <v>0</v>
      </c>
      <c r="F2" s="124"/>
      <c r="G2" s="18"/>
      <c r="H2" s="44" t="s">
        <v>96</v>
      </c>
      <c r="I2" s="124">
        <f>協賛展示出品者!$F$1</f>
        <v>0</v>
      </c>
      <c r="J2" s="124"/>
      <c r="K2" s="18"/>
      <c r="L2" s="44" t="s">
        <v>96</v>
      </c>
      <c r="M2" s="124">
        <f>協賛展示出品者!$F$1</f>
        <v>0</v>
      </c>
      <c r="N2" s="124"/>
      <c r="O2" s="18"/>
      <c r="P2" s="44" t="s">
        <v>96</v>
      </c>
      <c r="Q2" s="124">
        <f>協賛展示出品者!$F$1</f>
        <v>0</v>
      </c>
      <c r="R2" s="124"/>
    </row>
    <row r="3" spans="1:18" ht="15.95" customHeight="1" thickBot="1" x14ac:dyDescent="0.2">
      <c r="A3" s="120"/>
      <c r="B3" s="43"/>
      <c r="C3" s="43"/>
      <c r="D3" s="45" t="s">
        <v>144</v>
      </c>
      <c r="E3" s="125" t="s">
        <v>207</v>
      </c>
      <c r="F3" s="125"/>
      <c r="G3" s="18"/>
      <c r="H3" s="45" t="s">
        <v>144</v>
      </c>
      <c r="I3" s="125" t="s">
        <v>207</v>
      </c>
      <c r="J3" s="125"/>
      <c r="K3" s="18"/>
      <c r="L3" s="45" t="s">
        <v>144</v>
      </c>
      <c r="M3" s="125" t="s">
        <v>207</v>
      </c>
      <c r="N3" s="125"/>
      <c r="O3" s="18"/>
      <c r="P3" s="45" t="s">
        <v>144</v>
      </c>
      <c r="Q3" s="125" t="s">
        <v>207</v>
      </c>
      <c r="R3" s="125"/>
    </row>
    <row r="4" spans="1:18" ht="15.95" customHeight="1" x14ac:dyDescent="0.15">
      <c r="A4" s="121"/>
      <c r="B4" s="43"/>
      <c r="C4" s="43"/>
      <c r="D4" s="46" t="s">
        <v>152</v>
      </c>
      <c r="E4" s="126" t="str">
        <f>IFERROR(LOOKUP(E5,協賛展示出品者!$D$6:$D$205,協賛展示出品者!$C$6:$C$205),"")</f>
        <v/>
      </c>
      <c r="F4" s="126"/>
      <c r="G4" s="18"/>
      <c r="H4" s="46" t="s">
        <v>152</v>
      </c>
      <c r="I4" s="126" t="str">
        <f>IFERROR(LOOKUP(I5,協賛展示出品者!$D$6:$D$205,協賛展示出品者!$C$6:$C$205),"")</f>
        <v/>
      </c>
      <c r="J4" s="126"/>
      <c r="K4" s="18"/>
      <c r="L4" s="46" t="s">
        <v>152</v>
      </c>
      <c r="M4" s="126" t="str">
        <f>IFERROR(LOOKUP(M5,協賛展示出品者!$D$6:$D$205,協賛展示出品者!$C$6:$C$205),"")</f>
        <v/>
      </c>
      <c r="N4" s="126"/>
      <c r="O4" s="18"/>
      <c r="P4" s="46" t="s">
        <v>152</v>
      </c>
      <c r="Q4" s="126" t="str">
        <f>IFERROR(LOOKUP(Q5,協賛展示出品者!$D$6:$D$205,協賛展示出品者!$C$6:$C$205),"")</f>
        <v/>
      </c>
      <c r="R4" s="126"/>
    </row>
    <row r="5" spans="1:18" ht="20.100000000000001" customHeight="1" thickBot="1" x14ac:dyDescent="0.2">
      <c r="A5" s="122"/>
      <c r="B5" s="43"/>
      <c r="C5" s="43"/>
      <c r="D5" s="44" t="s">
        <v>84</v>
      </c>
      <c r="E5" s="80">
        <f>A4</f>
        <v>0</v>
      </c>
      <c r="F5" s="79" t="str">
        <f>IFERROR(LOOKUP(E5,協賛展示出品者!$D$6:$D$205,協賛展示出品者!$E$6:$E$205),"")</f>
        <v/>
      </c>
      <c r="G5" s="18"/>
      <c r="H5" s="44" t="s">
        <v>84</v>
      </c>
      <c r="I5" s="81" t="str">
        <f>IF($A$4,E5+1,"")</f>
        <v/>
      </c>
      <c r="J5" s="79" t="str">
        <f>IFERROR(LOOKUP(I5,協賛展示出品者!$D$6:$D$205,協賛展示出品者!$E$6:$E$205),"")</f>
        <v/>
      </c>
      <c r="K5" s="18"/>
      <c r="L5" s="44" t="s">
        <v>84</v>
      </c>
      <c r="M5" s="81" t="str">
        <f>IF($A$4,I5+1,"")</f>
        <v/>
      </c>
      <c r="N5" s="79" t="str">
        <f>IFERROR(LOOKUP(M5,協賛展示出品者!$D$6:$D$205,協賛展示出品者!$E$6:$E$205),"")</f>
        <v/>
      </c>
      <c r="O5" s="18"/>
      <c r="P5" s="44" t="s">
        <v>84</v>
      </c>
      <c r="Q5" s="81" t="str">
        <f>IF($A$4,M5+1,"")</f>
        <v/>
      </c>
      <c r="R5" s="79" t="str">
        <f>IFERROR(LOOKUP(Q5,協賛展示出品者!$D$6:$D$205,協賛展示出品者!$E$6:$E$205),"")</f>
        <v/>
      </c>
    </row>
    <row r="6" spans="1:18" ht="20.100000000000001" customHeight="1" x14ac:dyDescent="0.15">
      <c r="A6" s="43"/>
      <c r="B6" s="43"/>
      <c r="C6" s="43"/>
      <c r="D6" s="47"/>
      <c r="E6" s="48"/>
      <c r="F6" s="48"/>
      <c r="G6" s="18"/>
      <c r="H6" s="47"/>
      <c r="I6" s="47"/>
      <c r="J6" s="47"/>
      <c r="K6" s="18"/>
      <c r="L6" s="47"/>
      <c r="M6" s="47"/>
      <c r="N6" s="47"/>
      <c r="O6" s="18"/>
      <c r="P6" s="47"/>
      <c r="Q6" s="47"/>
    </row>
    <row r="7" spans="1:18" ht="27.95" customHeight="1" x14ac:dyDescent="0.15">
      <c r="A7" s="43"/>
      <c r="B7" s="43"/>
      <c r="C7" s="43"/>
      <c r="D7" s="44" t="s">
        <v>1</v>
      </c>
      <c r="E7" s="123" t="str">
        <f>協賛展示出品者!$F$2</f>
        <v/>
      </c>
      <c r="F7" s="123"/>
      <c r="G7" s="18"/>
      <c r="H7" s="44" t="s">
        <v>1</v>
      </c>
      <c r="I7" s="123" t="str">
        <f>協賛展示出品者!$F$2</f>
        <v/>
      </c>
      <c r="J7" s="123"/>
      <c r="K7" s="18"/>
      <c r="L7" s="44" t="s">
        <v>1</v>
      </c>
      <c r="M7" s="123" t="str">
        <f>協賛展示出品者!$F$2</f>
        <v/>
      </c>
      <c r="N7" s="123"/>
      <c r="O7" s="18"/>
      <c r="P7" s="44" t="s">
        <v>1</v>
      </c>
      <c r="Q7" s="123" t="str">
        <f>協賛展示出品者!$F$2</f>
        <v/>
      </c>
      <c r="R7" s="123"/>
    </row>
    <row r="8" spans="1:18" ht="20.100000000000001" customHeight="1" x14ac:dyDescent="0.15">
      <c r="A8" s="43"/>
      <c r="B8" s="43"/>
      <c r="C8" s="43"/>
      <c r="D8" s="44" t="s">
        <v>96</v>
      </c>
      <c r="E8" s="124">
        <f>協賛展示出品者!$F$1</f>
        <v>0</v>
      </c>
      <c r="F8" s="124"/>
      <c r="G8" s="18"/>
      <c r="H8" s="44" t="s">
        <v>96</v>
      </c>
      <c r="I8" s="124">
        <f>協賛展示出品者!$F$1</f>
        <v>0</v>
      </c>
      <c r="J8" s="124"/>
      <c r="K8" s="18"/>
      <c r="L8" s="44" t="s">
        <v>96</v>
      </c>
      <c r="M8" s="124">
        <f>協賛展示出品者!$F$1</f>
        <v>0</v>
      </c>
      <c r="N8" s="124"/>
      <c r="O8" s="18"/>
      <c r="P8" s="44" t="s">
        <v>96</v>
      </c>
      <c r="Q8" s="124">
        <f>協賛展示出品者!$F$1</f>
        <v>0</v>
      </c>
      <c r="R8" s="124"/>
    </row>
    <row r="9" spans="1:18" ht="15.95" customHeight="1" x14ac:dyDescent="0.15">
      <c r="A9" s="43"/>
      <c r="B9" s="43"/>
      <c r="C9" s="43"/>
      <c r="D9" s="45" t="s">
        <v>144</v>
      </c>
      <c r="E9" s="125" t="s">
        <v>207</v>
      </c>
      <c r="F9" s="125"/>
      <c r="G9" s="18"/>
      <c r="H9" s="45" t="s">
        <v>144</v>
      </c>
      <c r="I9" s="125" t="s">
        <v>207</v>
      </c>
      <c r="J9" s="125"/>
      <c r="K9" s="18"/>
      <c r="L9" s="45" t="s">
        <v>144</v>
      </c>
      <c r="M9" s="125" t="s">
        <v>207</v>
      </c>
      <c r="N9" s="125"/>
      <c r="O9" s="18"/>
      <c r="P9" s="45" t="s">
        <v>144</v>
      </c>
      <c r="Q9" s="125" t="s">
        <v>207</v>
      </c>
      <c r="R9" s="125"/>
    </row>
    <row r="10" spans="1:18" ht="15.95" customHeight="1" x14ac:dyDescent="0.15">
      <c r="A10" s="43"/>
      <c r="B10" s="43"/>
      <c r="C10" s="43"/>
      <c r="D10" s="46" t="s">
        <v>152</v>
      </c>
      <c r="E10" s="126" t="str">
        <f>IFERROR(LOOKUP(E11,協賛展示出品者!$D$6:$D$205,協賛展示出品者!$C$6:$C$205),"")</f>
        <v/>
      </c>
      <c r="F10" s="126"/>
      <c r="G10" s="18"/>
      <c r="H10" s="46" t="s">
        <v>152</v>
      </c>
      <c r="I10" s="126" t="str">
        <f>IFERROR(LOOKUP(I11,協賛展示出品者!$D$6:$D$205,協賛展示出品者!$C$6:$C$205),"")</f>
        <v/>
      </c>
      <c r="J10" s="126"/>
      <c r="K10" s="18"/>
      <c r="L10" s="46" t="s">
        <v>152</v>
      </c>
      <c r="M10" s="126" t="str">
        <f>IFERROR(LOOKUP(M11,協賛展示出品者!$D$6:$D$205,協賛展示出品者!$C$6:$C$205),"")</f>
        <v/>
      </c>
      <c r="N10" s="126"/>
      <c r="O10" s="18"/>
      <c r="P10" s="46" t="s">
        <v>152</v>
      </c>
      <c r="Q10" s="126" t="str">
        <f>IFERROR(LOOKUP(Q11,協賛展示出品者!$D$6:$D$205,協賛展示出品者!$C$6:$C$205),"")</f>
        <v/>
      </c>
      <c r="R10" s="126"/>
    </row>
    <row r="11" spans="1:18" ht="20.100000000000001" customHeight="1" x14ac:dyDescent="0.15">
      <c r="A11" s="43"/>
      <c r="B11" s="43"/>
      <c r="C11" s="43"/>
      <c r="D11" s="44" t="str">
        <f>D5</f>
        <v>通し番号</v>
      </c>
      <c r="E11" s="81" t="str">
        <f>IF($A$4,Q5+1,"")</f>
        <v/>
      </c>
      <c r="F11" s="79" t="str">
        <f>IFERROR(LOOKUP(E11,協賛展示出品者!$D$6:$D$205,協賛展示出品者!$E$6:$E$205),"")</f>
        <v/>
      </c>
      <c r="G11" s="18"/>
      <c r="H11" s="44" t="str">
        <f>H5</f>
        <v>通し番号</v>
      </c>
      <c r="I11" s="81" t="str">
        <f>IF($A$4,E11+1,"")</f>
        <v/>
      </c>
      <c r="J11" s="79" t="str">
        <f>IFERROR(LOOKUP(I11,協賛展示出品者!$D$6:$D$205,協賛展示出品者!$E$6:$E$205),"")</f>
        <v/>
      </c>
      <c r="K11" s="18"/>
      <c r="L11" s="44" t="str">
        <f>L5</f>
        <v>通し番号</v>
      </c>
      <c r="M11" s="81" t="str">
        <f>IF($A$4,I11+1,"")</f>
        <v/>
      </c>
      <c r="N11" s="79" t="str">
        <f>IFERROR(LOOKUP(M11,協賛展示出品者!$D$6:$D$205,協賛展示出品者!$E$6:$E$205),"")</f>
        <v/>
      </c>
      <c r="O11" s="18"/>
      <c r="P11" s="44" t="str">
        <f>P5</f>
        <v>通し番号</v>
      </c>
      <c r="Q11" s="81" t="str">
        <f>IF($A$4,M11+1,"")</f>
        <v/>
      </c>
      <c r="R11" s="79" t="str">
        <f>IFERROR(LOOKUP(Q11,協賛展示出品者!$D$6:$D$205,協賛展示出品者!$E$6:$E$205),"")</f>
        <v/>
      </c>
    </row>
    <row r="12" spans="1:18" ht="20.100000000000001" customHeight="1" x14ac:dyDescent="0.15">
      <c r="A12" s="43"/>
      <c r="B12" s="43"/>
      <c r="C12" s="43"/>
      <c r="D12" s="47"/>
      <c r="E12" s="48"/>
      <c r="F12" s="48"/>
      <c r="G12" s="18"/>
      <c r="H12" s="47"/>
      <c r="I12" s="47"/>
      <c r="J12" s="47"/>
      <c r="K12" s="18"/>
      <c r="L12" s="47"/>
      <c r="M12" s="47"/>
      <c r="N12" s="47"/>
      <c r="O12" s="18"/>
      <c r="P12" s="47"/>
      <c r="Q12" s="47"/>
    </row>
    <row r="13" spans="1:18" ht="27.95" customHeight="1" x14ac:dyDescent="0.15">
      <c r="A13" s="43"/>
      <c r="B13" s="43"/>
      <c r="C13" s="43"/>
      <c r="D13" s="44" t="s">
        <v>1</v>
      </c>
      <c r="E13" s="123" t="str">
        <f>協賛展示出品者!$F$2</f>
        <v/>
      </c>
      <c r="F13" s="123"/>
      <c r="G13" s="18"/>
      <c r="H13" s="44" t="s">
        <v>1</v>
      </c>
      <c r="I13" s="123" t="str">
        <f>協賛展示出品者!$F$2</f>
        <v/>
      </c>
      <c r="J13" s="123"/>
      <c r="K13" s="18"/>
      <c r="L13" s="44" t="s">
        <v>1</v>
      </c>
      <c r="M13" s="123" t="str">
        <f>協賛展示出品者!$F$2</f>
        <v/>
      </c>
      <c r="N13" s="123"/>
      <c r="O13" s="18"/>
      <c r="P13" s="44" t="s">
        <v>1</v>
      </c>
      <c r="Q13" s="123" t="str">
        <f>協賛展示出品者!$F$2</f>
        <v/>
      </c>
      <c r="R13" s="123"/>
    </row>
    <row r="14" spans="1:18" ht="20.100000000000001" customHeight="1" x14ac:dyDescent="0.15">
      <c r="A14" s="43"/>
      <c r="B14" s="43"/>
      <c r="C14" s="43"/>
      <c r="D14" s="44" t="s">
        <v>96</v>
      </c>
      <c r="E14" s="124">
        <f>協賛展示出品者!$F$1</f>
        <v>0</v>
      </c>
      <c r="F14" s="124"/>
      <c r="G14" s="18"/>
      <c r="H14" s="44" t="s">
        <v>96</v>
      </c>
      <c r="I14" s="124">
        <f>協賛展示出品者!$F$1</f>
        <v>0</v>
      </c>
      <c r="J14" s="124"/>
      <c r="K14" s="18"/>
      <c r="L14" s="44" t="s">
        <v>96</v>
      </c>
      <c r="M14" s="124">
        <f>協賛展示出品者!$F$1</f>
        <v>0</v>
      </c>
      <c r="N14" s="124"/>
      <c r="O14" s="18"/>
      <c r="P14" s="44" t="s">
        <v>96</v>
      </c>
      <c r="Q14" s="124">
        <f>協賛展示出品者!$F$1</f>
        <v>0</v>
      </c>
      <c r="R14" s="124"/>
    </row>
    <row r="15" spans="1:18" ht="15.95" customHeight="1" x14ac:dyDescent="0.15">
      <c r="A15" s="43"/>
      <c r="B15" s="43"/>
      <c r="C15" s="43"/>
      <c r="D15" s="45" t="s">
        <v>144</v>
      </c>
      <c r="E15" s="125" t="s">
        <v>207</v>
      </c>
      <c r="F15" s="125"/>
      <c r="G15" s="18"/>
      <c r="H15" s="45" t="s">
        <v>144</v>
      </c>
      <c r="I15" s="125" t="s">
        <v>207</v>
      </c>
      <c r="J15" s="125"/>
      <c r="K15" s="18"/>
      <c r="L15" s="45" t="s">
        <v>144</v>
      </c>
      <c r="M15" s="125" t="s">
        <v>207</v>
      </c>
      <c r="N15" s="125"/>
      <c r="O15" s="18"/>
      <c r="P15" s="45" t="s">
        <v>144</v>
      </c>
      <c r="Q15" s="125" t="s">
        <v>207</v>
      </c>
      <c r="R15" s="125"/>
    </row>
    <row r="16" spans="1:18" ht="15.95" customHeight="1" x14ac:dyDescent="0.15">
      <c r="A16" s="43"/>
      <c r="B16" s="43"/>
      <c r="C16" s="43"/>
      <c r="D16" s="46" t="s">
        <v>152</v>
      </c>
      <c r="E16" s="126" t="str">
        <f>IFERROR(LOOKUP(E17,協賛展示出品者!$D$6:$D$205,協賛展示出品者!$C$6:$C$205),"")</f>
        <v/>
      </c>
      <c r="F16" s="126"/>
      <c r="G16" s="18"/>
      <c r="H16" s="46" t="s">
        <v>152</v>
      </c>
      <c r="I16" s="126" t="str">
        <f>IFERROR(LOOKUP(I17,協賛展示出品者!$D$6:$D$205,協賛展示出品者!$C$6:$C$205),"")</f>
        <v/>
      </c>
      <c r="J16" s="126"/>
      <c r="K16" s="18"/>
      <c r="L16" s="46" t="s">
        <v>152</v>
      </c>
      <c r="M16" s="126" t="str">
        <f>IFERROR(LOOKUP(M17,協賛展示出品者!$D$6:$D$205,協賛展示出品者!$C$6:$C$205),"")</f>
        <v/>
      </c>
      <c r="N16" s="126"/>
      <c r="O16" s="18"/>
      <c r="P16" s="46" t="s">
        <v>152</v>
      </c>
      <c r="Q16" s="126" t="str">
        <f>IFERROR(LOOKUP(Q17,協賛展示出品者!$D$6:$D$205,協賛展示出品者!$C$6:$C$205),"")</f>
        <v/>
      </c>
      <c r="R16" s="126"/>
    </row>
    <row r="17" spans="1:18" ht="20.100000000000001" customHeight="1" x14ac:dyDescent="0.15">
      <c r="A17" s="43"/>
      <c r="B17" s="43"/>
      <c r="C17" s="43"/>
      <c r="D17" s="44" t="str">
        <f>D11</f>
        <v>通し番号</v>
      </c>
      <c r="E17" s="81" t="str">
        <f>IF($A$4,Q11+1,"")</f>
        <v/>
      </c>
      <c r="F17" s="79" t="str">
        <f>IFERROR(LOOKUP(E17,協賛展示出品者!$D$6:$D$205,協賛展示出品者!$E$6:$E$205),"")</f>
        <v/>
      </c>
      <c r="G17" s="18"/>
      <c r="H17" s="44" t="str">
        <f>H11</f>
        <v>通し番号</v>
      </c>
      <c r="I17" s="81" t="str">
        <f>IF($A$4,E17+1,"")</f>
        <v/>
      </c>
      <c r="J17" s="79" t="str">
        <f>IFERROR(LOOKUP(I17,協賛展示出品者!$D$6:$D$205,協賛展示出品者!$E$6:$E$205),"")</f>
        <v/>
      </c>
      <c r="K17" s="18"/>
      <c r="L17" s="44" t="str">
        <f>L11</f>
        <v>通し番号</v>
      </c>
      <c r="M17" s="81" t="str">
        <f>IF($A$4,I17+1,"")</f>
        <v/>
      </c>
      <c r="N17" s="79" t="str">
        <f>IFERROR(LOOKUP(M17,協賛展示出品者!$D$6:$D$205,協賛展示出品者!$E$6:$E$205),"")</f>
        <v/>
      </c>
      <c r="O17" s="18"/>
      <c r="P17" s="44" t="str">
        <f>P11</f>
        <v>通し番号</v>
      </c>
      <c r="Q17" s="81" t="str">
        <f>IF($A$4,M17+1,"")</f>
        <v/>
      </c>
      <c r="R17" s="79" t="str">
        <f>IFERROR(LOOKUP(Q17,協賛展示出品者!$D$6:$D$205,協賛展示出品者!$E$6:$E$205),"")</f>
        <v/>
      </c>
    </row>
    <row r="18" spans="1:18" ht="19.5" customHeight="1" x14ac:dyDescent="0.15">
      <c r="A18" s="43"/>
      <c r="B18" s="43"/>
      <c r="C18" s="43"/>
      <c r="D18" s="47"/>
      <c r="E18" s="48"/>
      <c r="F18" s="48"/>
      <c r="G18" s="18"/>
      <c r="H18" s="47"/>
      <c r="I18" s="47"/>
      <c r="J18" s="47"/>
      <c r="K18" s="18"/>
      <c r="L18" s="47"/>
      <c r="M18" s="47"/>
      <c r="N18" s="47"/>
      <c r="O18" s="18"/>
      <c r="P18" s="47"/>
      <c r="Q18" s="47"/>
    </row>
    <row r="19" spans="1:18" ht="27.95" customHeight="1" x14ac:dyDescent="0.15">
      <c r="A19" s="43"/>
      <c r="B19" s="43"/>
      <c r="C19" s="43"/>
      <c r="D19" s="44" t="s">
        <v>1</v>
      </c>
      <c r="E19" s="123" t="str">
        <f>協賛展示出品者!$F$2</f>
        <v/>
      </c>
      <c r="F19" s="123"/>
      <c r="G19" s="18"/>
      <c r="H19" s="44" t="s">
        <v>1</v>
      </c>
      <c r="I19" s="123" t="str">
        <f>協賛展示出品者!$F$2</f>
        <v/>
      </c>
      <c r="J19" s="123"/>
      <c r="K19" s="18"/>
      <c r="L19" s="44" t="s">
        <v>1</v>
      </c>
      <c r="M19" s="123" t="str">
        <f>協賛展示出品者!$F$2</f>
        <v/>
      </c>
      <c r="N19" s="123"/>
      <c r="O19" s="18"/>
      <c r="P19" s="44" t="s">
        <v>1</v>
      </c>
      <c r="Q19" s="123" t="str">
        <f>協賛展示出品者!$F$2</f>
        <v/>
      </c>
      <c r="R19" s="123"/>
    </row>
    <row r="20" spans="1:18" ht="20.100000000000001" customHeight="1" x14ac:dyDescent="0.15">
      <c r="A20" s="43"/>
      <c r="B20" s="43"/>
      <c r="C20" s="43"/>
      <c r="D20" s="44" t="s">
        <v>96</v>
      </c>
      <c r="E20" s="124">
        <f>協賛展示出品者!$F$1</f>
        <v>0</v>
      </c>
      <c r="F20" s="124"/>
      <c r="G20" s="18"/>
      <c r="H20" s="44" t="s">
        <v>96</v>
      </c>
      <c r="I20" s="124">
        <f>協賛展示出品者!$F$1</f>
        <v>0</v>
      </c>
      <c r="J20" s="124"/>
      <c r="K20" s="18"/>
      <c r="L20" s="44" t="s">
        <v>96</v>
      </c>
      <c r="M20" s="124">
        <f>協賛展示出品者!$F$1</f>
        <v>0</v>
      </c>
      <c r="N20" s="124"/>
      <c r="O20" s="18"/>
      <c r="P20" s="44" t="s">
        <v>96</v>
      </c>
      <c r="Q20" s="124">
        <f>協賛展示出品者!$F$1</f>
        <v>0</v>
      </c>
      <c r="R20" s="124"/>
    </row>
    <row r="21" spans="1:18" ht="15.95" customHeight="1" x14ac:dyDescent="0.15">
      <c r="A21" s="43"/>
      <c r="B21" s="43"/>
      <c r="C21" s="43"/>
      <c r="D21" s="45" t="s">
        <v>144</v>
      </c>
      <c r="E21" s="125" t="s">
        <v>207</v>
      </c>
      <c r="F21" s="125"/>
      <c r="G21" s="18"/>
      <c r="H21" s="45" t="s">
        <v>144</v>
      </c>
      <c r="I21" s="125" t="s">
        <v>207</v>
      </c>
      <c r="J21" s="125"/>
      <c r="K21" s="18"/>
      <c r="L21" s="45" t="s">
        <v>144</v>
      </c>
      <c r="M21" s="125" t="s">
        <v>207</v>
      </c>
      <c r="N21" s="125"/>
      <c r="O21" s="18"/>
      <c r="P21" s="45" t="s">
        <v>144</v>
      </c>
      <c r="Q21" s="125" t="s">
        <v>207</v>
      </c>
      <c r="R21" s="125"/>
    </row>
    <row r="22" spans="1:18" ht="15.95" customHeight="1" x14ac:dyDescent="0.15">
      <c r="A22" s="43"/>
      <c r="B22" s="43"/>
      <c r="C22" s="43"/>
      <c r="D22" s="46" t="s">
        <v>152</v>
      </c>
      <c r="E22" s="126" t="str">
        <f>IFERROR(LOOKUP(E23,協賛展示出品者!$D$6:$D$205,協賛展示出品者!$C$6:$C$205),"")</f>
        <v/>
      </c>
      <c r="F22" s="126"/>
      <c r="G22" s="18"/>
      <c r="H22" s="46" t="s">
        <v>152</v>
      </c>
      <c r="I22" s="126" t="str">
        <f>IFERROR(LOOKUP(I23,協賛展示出品者!$D$6:$D$205,協賛展示出品者!$C$6:$C$205),"")</f>
        <v/>
      </c>
      <c r="J22" s="126"/>
      <c r="K22" s="18"/>
      <c r="L22" s="46" t="s">
        <v>152</v>
      </c>
      <c r="M22" s="126" t="str">
        <f>IFERROR(LOOKUP(M23,協賛展示出品者!$D$6:$D$205,協賛展示出品者!$C$6:$C$205),"")</f>
        <v/>
      </c>
      <c r="N22" s="126"/>
      <c r="O22" s="18"/>
      <c r="P22" s="46" t="s">
        <v>152</v>
      </c>
      <c r="Q22" s="126" t="str">
        <f>IFERROR(LOOKUP(Q23,協賛展示出品者!$D$6:$D$205,協賛展示出品者!$C$6:$C$205),"")</f>
        <v/>
      </c>
      <c r="R22" s="126"/>
    </row>
    <row r="23" spans="1:18" ht="20.100000000000001" customHeight="1" x14ac:dyDescent="0.15">
      <c r="A23" s="43"/>
      <c r="B23" s="43"/>
      <c r="C23" s="43"/>
      <c r="D23" s="44" t="str">
        <f>D17</f>
        <v>通し番号</v>
      </c>
      <c r="E23" s="81" t="str">
        <f>IF($A$4,Q17+1,"")</f>
        <v/>
      </c>
      <c r="F23" s="79" t="str">
        <f>IFERROR(LOOKUP(E23,協賛展示出品者!$D$6:$D$205,協賛展示出品者!$E$6:$E$205),"")</f>
        <v/>
      </c>
      <c r="G23" s="18"/>
      <c r="H23" s="44" t="str">
        <f>H17</f>
        <v>通し番号</v>
      </c>
      <c r="I23" s="81" t="str">
        <f>IF($A$4,E23+1,"")</f>
        <v/>
      </c>
      <c r="J23" s="79" t="str">
        <f>IFERROR(LOOKUP(I23,協賛展示出品者!$D$6:$D$205,協賛展示出品者!$E$6:$E$205),"")</f>
        <v/>
      </c>
      <c r="K23" s="18"/>
      <c r="L23" s="44" t="str">
        <f>L17</f>
        <v>通し番号</v>
      </c>
      <c r="M23" s="81" t="str">
        <f>IF($A$4,I23+1,"")</f>
        <v/>
      </c>
      <c r="N23" s="79" t="str">
        <f>IFERROR(LOOKUP(M23,協賛展示出品者!$D$6:$D$205,協賛展示出品者!$E$6:$E$205),"")</f>
        <v/>
      </c>
      <c r="O23" s="18"/>
      <c r="P23" s="44" t="str">
        <f>P17</f>
        <v>通し番号</v>
      </c>
      <c r="Q23" s="81" t="str">
        <f>IF($A$4,M23+1,"")</f>
        <v/>
      </c>
      <c r="R23" s="79" t="str">
        <f>IFERROR(LOOKUP(Q23,協賛展示出品者!$D$6:$D$205,協賛展示出品者!$E$6:$E$205),"")</f>
        <v/>
      </c>
    </row>
    <row r="24" spans="1:18" ht="19.5" customHeight="1" x14ac:dyDescent="0.15">
      <c r="A24" s="43"/>
      <c r="B24" s="43"/>
      <c r="C24" s="43"/>
      <c r="D24" s="47"/>
      <c r="E24" s="48"/>
      <c r="F24" s="48"/>
      <c r="G24" s="18"/>
      <c r="H24" s="47"/>
      <c r="I24" s="47"/>
      <c r="J24" s="47"/>
      <c r="K24" s="18"/>
      <c r="L24" s="47"/>
      <c r="M24" s="47"/>
      <c r="N24" s="47"/>
      <c r="O24" s="18"/>
      <c r="P24" s="47"/>
      <c r="Q24" s="47"/>
    </row>
    <row r="25" spans="1:18" ht="27.95" customHeight="1" x14ac:dyDescent="0.15">
      <c r="A25" s="43"/>
      <c r="B25" s="43"/>
      <c r="C25" s="43"/>
      <c r="D25" s="44" t="s">
        <v>1</v>
      </c>
      <c r="E25" s="123" t="str">
        <f>協賛展示出品者!$F$2</f>
        <v/>
      </c>
      <c r="F25" s="123"/>
      <c r="G25" s="18"/>
      <c r="H25" s="44" t="s">
        <v>1</v>
      </c>
      <c r="I25" s="123" t="str">
        <f>協賛展示出品者!$F$2</f>
        <v/>
      </c>
      <c r="J25" s="123"/>
      <c r="K25" s="18"/>
      <c r="L25" s="44" t="s">
        <v>1</v>
      </c>
      <c r="M25" s="123" t="str">
        <f>協賛展示出品者!$F$2</f>
        <v/>
      </c>
      <c r="N25" s="123"/>
      <c r="O25" s="18"/>
      <c r="P25" s="44" t="s">
        <v>1</v>
      </c>
      <c r="Q25" s="123" t="str">
        <f>協賛展示出品者!$F$2</f>
        <v/>
      </c>
      <c r="R25" s="123"/>
    </row>
    <row r="26" spans="1:18" ht="20.100000000000001" customHeight="1" x14ac:dyDescent="0.15">
      <c r="A26" s="43"/>
      <c r="B26" s="43"/>
      <c r="C26" s="43"/>
      <c r="D26" s="44" t="s">
        <v>96</v>
      </c>
      <c r="E26" s="124">
        <f>協賛展示出品者!$F$1</f>
        <v>0</v>
      </c>
      <c r="F26" s="124"/>
      <c r="G26" s="18"/>
      <c r="H26" s="44" t="s">
        <v>96</v>
      </c>
      <c r="I26" s="124">
        <f>協賛展示出品者!$F$1</f>
        <v>0</v>
      </c>
      <c r="J26" s="124"/>
      <c r="K26" s="18"/>
      <c r="L26" s="44" t="s">
        <v>96</v>
      </c>
      <c r="M26" s="124">
        <f>協賛展示出品者!$F$1</f>
        <v>0</v>
      </c>
      <c r="N26" s="124"/>
      <c r="O26" s="18"/>
      <c r="P26" s="44" t="s">
        <v>96</v>
      </c>
      <c r="Q26" s="124">
        <f>協賛展示出品者!$F$1</f>
        <v>0</v>
      </c>
      <c r="R26" s="124"/>
    </row>
    <row r="27" spans="1:18" ht="15.95" customHeight="1" x14ac:dyDescent="0.15">
      <c r="A27" s="43"/>
      <c r="B27" s="43"/>
      <c r="C27" s="43"/>
      <c r="D27" s="45" t="s">
        <v>144</v>
      </c>
      <c r="E27" s="125" t="s">
        <v>207</v>
      </c>
      <c r="F27" s="125"/>
      <c r="G27" s="18"/>
      <c r="H27" s="45" t="s">
        <v>144</v>
      </c>
      <c r="I27" s="125" t="s">
        <v>207</v>
      </c>
      <c r="J27" s="125"/>
      <c r="K27" s="18"/>
      <c r="L27" s="45" t="s">
        <v>144</v>
      </c>
      <c r="M27" s="125" t="s">
        <v>207</v>
      </c>
      <c r="N27" s="125"/>
      <c r="O27" s="18"/>
      <c r="P27" s="45" t="s">
        <v>144</v>
      </c>
      <c r="Q27" s="125" t="s">
        <v>207</v>
      </c>
      <c r="R27" s="125"/>
    </row>
    <row r="28" spans="1:18" ht="15.95" customHeight="1" x14ac:dyDescent="0.15">
      <c r="A28" s="43"/>
      <c r="B28" s="43"/>
      <c r="C28" s="43"/>
      <c r="D28" s="46" t="s">
        <v>152</v>
      </c>
      <c r="E28" s="126" t="str">
        <f>IFERROR(LOOKUP(E29,協賛展示出品者!$D$6:$D$205,協賛展示出品者!$C$6:$C$205),"")</f>
        <v/>
      </c>
      <c r="F28" s="126"/>
      <c r="G28" s="18"/>
      <c r="H28" s="46" t="s">
        <v>152</v>
      </c>
      <c r="I28" s="126" t="str">
        <f>IFERROR(LOOKUP(I29,協賛展示出品者!$D$6:$D$205,協賛展示出品者!$C$6:$C$205),"")</f>
        <v/>
      </c>
      <c r="J28" s="126"/>
      <c r="K28" s="18"/>
      <c r="L28" s="46" t="s">
        <v>152</v>
      </c>
      <c r="M28" s="126" t="str">
        <f>IFERROR(LOOKUP(M29,協賛展示出品者!$D$6:$D$205,協賛展示出品者!$C$6:$C$205),"")</f>
        <v/>
      </c>
      <c r="N28" s="126"/>
      <c r="O28" s="18"/>
      <c r="P28" s="46" t="s">
        <v>152</v>
      </c>
      <c r="Q28" s="126" t="str">
        <f>IFERROR(LOOKUP(Q29,協賛展示出品者!$D$6:$D$205,協賛展示出品者!$C$6:$C$205),"")</f>
        <v/>
      </c>
      <c r="R28" s="126"/>
    </row>
    <row r="29" spans="1:18" ht="20.100000000000001" customHeight="1" x14ac:dyDescent="0.15">
      <c r="A29" s="43"/>
      <c r="B29" s="43"/>
      <c r="C29" s="43"/>
      <c r="D29" s="44" t="str">
        <f>D23</f>
        <v>通し番号</v>
      </c>
      <c r="E29" s="81" t="str">
        <f>IF($A$4,Q23+1,"")</f>
        <v/>
      </c>
      <c r="F29" s="79" t="str">
        <f>IFERROR(LOOKUP(E29,協賛展示出品者!$D$6:$D$205,協賛展示出品者!$E$6:$E$205),"")</f>
        <v/>
      </c>
      <c r="G29" s="18"/>
      <c r="H29" s="44" t="str">
        <f>H23</f>
        <v>通し番号</v>
      </c>
      <c r="I29" s="81" t="str">
        <f>IF($A$4,E29+1,"")</f>
        <v/>
      </c>
      <c r="J29" s="79" t="str">
        <f>IFERROR(LOOKUP(I29,協賛展示出品者!$D$6:$D$205,協賛展示出品者!$E$6:$E$205),"")</f>
        <v/>
      </c>
      <c r="K29" s="18"/>
      <c r="L29" s="44" t="str">
        <f>L23</f>
        <v>通し番号</v>
      </c>
      <c r="M29" s="81" t="str">
        <f>IF($A$4,I29+1,"")</f>
        <v/>
      </c>
      <c r="N29" s="79" t="str">
        <f>IFERROR(LOOKUP(M29,協賛展示出品者!$D$6:$D$205,協賛展示出品者!$E$6:$E$205),"")</f>
        <v/>
      </c>
      <c r="O29" s="18"/>
      <c r="P29" s="44" t="str">
        <f>P23</f>
        <v>通し番号</v>
      </c>
      <c r="Q29" s="81" t="str">
        <f>IF($A$4,M29+1,"")</f>
        <v/>
      </c>
      <c r="R29" s="79" t="str">
        <f>IFERROR(LOOKUP(Q29,協賛展示出品者!$D$6:$D$205,協賛展示出品者!$E$6:$E$205),"")</f>
        <v/>
      </c>
    </row>
  </sheetData>
  <sheetProtection algorithmName="SHA-512" hashValue="UzJKpJhGLLTVLFtdCzCllhOOJf66LMYetG7yaBJhvwVMCgrlwiUeo7C4OcJedemWbT1QfhjPTmqLuFRBIQIslg==" saltValue="TmyEgxH0mQ03hqbcXTkx8w==" spinCount="100000" sheet="1" objects="1" scenarios="1"/>
  <protectedRanges>
    <protectedRange sqref="A4:A5" name="範囲1"/>
  </protectedRanges>
  <mergeCells count="82">
    <mergeCell ref="Q15:R15"/>
    <mergeCell ref="Q16:R16"/>
    <mergeCell ref="Q19:R19"/>
    <mergeCell ref="Q20:R20"/>
    <mergeCell ref="Q21:R21"/>
    <mergeCell ref="Q22:R22"/>
    <mergeCell ref="Q25:R25"/>
    <mergeCell ref="Q26:R26"/>
    <mergeCell ref="Q27:R27"/>
    <mergeCell ref="Q28:R28"/>
    <mergeCell ref="Q1:R1"/>
    <mergeCell ref="Q2:R2"/>
    <mergeCell ref="Q3:R3"/>
    <mergeCell ref="Q4:R4"/>
    <mergeCell ref="Q7:R7"/>
    <mergeCell ref="Q8:R8"/>
    <mergeCell ref="Q9:R9"/>
    <mergeCell ref="Q10:R10"/>
    <mergeCell ref="Q13:R13"/>
    <mergeCell ref="Q14:R14"/>
    <mergeCell ref="M15:N15"/>
    <mergeCell ref="M16:N16"/>
    <mergeCell ref="M19:N19"/>
    <mergeCell ref="M20:N20"/>
    <mergeCell ref="M21:N21"/>
    <mergeCell ref="M22:N22"/>
    <mergeCell ref="M25:N25"/>
    <mergeCell ref="M26:N26"/>
    <mergeCell ref="M27:N27"/>
    <mergeCell ref="M28:N28"/>
    <mergeCell ref="M1:N1"/>
    <mergeCell ref="M2:N2"/>
    <mergeCell ref="M3:N3"/>
    <mergeCell ref="M4:N4"/>
    <mergeCell ref="M7:N7"/>
    <mergeCell ref="M8:N8"/>
    <mergeCell ref="M9:N9"/>
    <mergeCell ref="M10:N10"/>
    <mergeCell ref="M13:N13"/>
    <mergeCell ref="M14:N14"/>
    <mergeCell ref="I8:J8"/>
    <mergeCell ref="I26:J26"/>
    <mergeCell ref="I27:J27"/>
    <mergeCell ref="I28:J28"/>
    <mergeCell ref="E28:F28"/>
    <mergeCell ref="E26:F26"/>
    <mergeCell ref="E27:F27"/>
    <mergeCell ref="E25:F25"/>
    <mergeCell ref="I22:J22"/>
    <mergeCell ref="I25:J25"/>
    <mergeCell ref="I9:J9"/>
    <mergeCell ref="I10:J10"/>
    <mergeCell ref="I13:J13"/>
    <mergeCell ref="I14:J14"/>
    <mergeCell ref="I15:J15"/>
    <mergeCell ref="I16:J16"/>
    <mergeCell ref="I1:J1"/>
    <mergeCell ref="I2:J2"/>
    <mergeCell ref="I3:J3"/>
    <mergeCell ref="I4:J4"/>
    <mergeCell ref="I7:J7"/>
    <mergeCell ref="I19:J19"/>
    <mergeCell ref="I20:J20"/>
    <mergeCell ref="I21:J21"/>
    <mergeCell ref="E21:F21"/>
    <mergeCell ref="E22:F22"/>
    <mergeCell ref="E7:F7"/>
    <mergeCell ref="E8:F8"/>
    <mergeCell ref="E9:F9"/>
    <mergeCell ref="E10:F10"/>
    <mergeCell ref="E13:F13"/>
    <mergeCell ref="E14:F14"/>
    <mergeCell ref="E15:F15"/>
    <mergeCell ref="E16:F16"/>
    <mergeCell ref="E19:F19"/>
    <mergeCell ref="E20:F20"/>
    <mergeCell ref="A1:A3"/>
    <mergeCell ref="A4:A5"/>
    <mergeCell ref="E1:F1"/>
    <mergeCell ref="E2:F2"/>
    <mergeCell ref="E3:F3"/>
    <mergeCell ref="E4:F4"/>
  </mergeCells>
  <phoneticPr fontId="1"/>
  <conditionalFormatting sqref="E4 I4 M4 Q4 E10 I10 M10 Q10 E16 I16 M16 Q16 E22 I22 M22 Q22 E28 I28 M28 Q28">
    <cfRule type="cellIs" dxfId="83" priority="21" stopIfTrue="1" operator="equal">
      <formula>0</formula>
    </cfRule>
  </conditionalFormatting>
  <conditionalFormatting sqref="F5">
    <cfRule type="cellIs" dxfId="82" priority="20" stopIfTrue="1" operator="equal">
      <formula>0</formula>
    </cfRule>
  </conditionalFormatting>
  <conditionalFormatting sqref="F11">
    <cfRule type="cellIs" dxfId="81" priority="19" stopIfTrue="1" operator="equal">
      <formula>0</formula>
    </cfRule>
  </conditionalFormatting>
  <conditionalFormatting sqref="F17">
    <cfRule type="cellIs" dxfId="80" priority="18" stopIfTrue="1" operator="equal">
      <formula>0</formula>
    </cfRule>
  </conditionalFormatting>
  <conditionalFormatting sqref="F23">
    <cfRule type="cellIs" dxfId="79" priority="17" stopIfTrue="1" operator="equal">
      <formula>0</formula>
    </cfRule>
  </conditionalFormatting>
  <conditionalFormatting sqref="F29">
    <cfRule type="cellIs" dxfId="78" priority="16" stopIfTrue="1" operator="equal">
      <formula>0</formula>
    </cfRule>
  </conditionalFormatting>
  <conditionalFormatting sqref="J5">
    <cfRule type="cellIs" dxfId="77" priority="15" stopIfTrue="1" operator="equal">
      <formula>0</formula>
    </cfRule>
  </conditionalFormatting>
  <conditionalFormatting sqref="J11">
    <cfRule type="cellIs" dxfId="76" priority="14" stopIfTrue="1" operator="equal">
      <formula>0</formula>
    </cfRule>
  </conditionalFormatting>
  <conditionalFormatting sqref="J17">
    <cfRule type="cellIs" dxfId="75" priority="13" stopIfTrue="1" operator="equal">
      <formula>0</formula>
    </cfRule>
  </conditionalFormatting>
  <conditionalFormatting sqref="J23">
    <cfRule type="cellIs" dxfId="74" priority="12" stopIfTrue="1" operator="equal">
      <formula>0</formula>
    </cfRule>
  </conditionalFormatting>
  <conditionalFormatting sqref="J29">
    <cfRule type="cellIs" dxfId="73" priority="11" stopIfTrue="1" operator="equal">
      <formula>0</formula>
    </cfRule>
  </conditionalFormatting>
  <conditionalFormatting sqref="N5">
    <cfRule type="cellIs" dxfId="72" priority="10" stopIfTrue="1" operator="equal">
      <formula>0</formula>
    </cfRule>
  </conditionalFormatting>
  <conditionalFormatting sqref="N11">
    <cfRule type="cellIs" dxfId="71" priority="9" stopIfTrue="1" operator="equal">
      <formula>0</formula>
    </cfRule>
  </conditionalFormatting>
  <conditionalFormatting sqref="N17">
    <cfRule type="cellIs" dxfId="70" priority="8" stopIfTrue="1" operator="equal">
      <formula>0</formula>
    </cfRule>
  </conditionalFormatting>
  <conditionalFormatting sqref="N23">
    <cfRule type="cellIs" dxfId="69" priority="7" stopIfTrue="1" operator="equal">
      <formula>0</formula>
    </cfRule>
  </conditionalFormatting>
  <conditionalFormatting sqref="N29">
    <cfRule type="cellIs" dxfId="68" priority="6" stopIfTrue="1" operator="equal">
      <formula>0</formula>
    </cfRule>
  </conditionalFormatting>
  <conditionalFormatting sqref="R5">
    <cfRule type="cellIs" dxfId="67" priority="5" stopIfTrue="1" operator="equal">
      <formula>0</formula>
    </cfRule>
  </conditionalFormatting>
  <conditionalFormatting sqref="R11">
    <cfRule type="cellIs" dxfId="66" priority="4" stopIfTrue="1" operator="equal">
      <formula>0</formula>
    </cfRule>
  </conditionalFormatting>
  <conditionalFormatting sqref="R17">
    <cfRule type="cellIs" dxfId="65" priority="3" stopIfTrue="1" operator="equal">
      <formula>0</formula>
    </cfRule>
  </conditionalFormatting>
  <conditionalFormatting sqref="R23">
    <cfRule type="cellIs" dxfId="64" priority="2" stopIfTrue="1" operator="equal">
      <formula>0</formula>
    </cfRule>
  </conditionalFormatting>
  <conditionalFormatting sqref="R29">
    <cfRule type="cellIs" dxfId="63" priority="1" stopIfTrue="1" operator="equal">
      <formula>0</formula>
    </cfRule>
  </conditionalFormatting>
  <pageMargins left="0.47244094488188981" right="0.19685039370078741" top="0.51181102362204722" bottom="0.35433070866141736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/>
  </sheetPr>
  <dimension ref="A1:Z44"/>
  <sheetViews>
    <sheetView zoomScaleNormal="100" zoomScaleSheetLayoutView="100" workbookViewId="0">
      <selection activeCell="A4" sqref="A4:A5"/>
    </sheetView>
  </sheetViews>
  <sheetFormatPr defaultRowHeight="13.5" x14ac:dyDescent="0.15"/>
  <cols>
    <col min="1" max="1" width="13.75" style="2" customWidth="1"/>
    <col min="2" max="2" width="1.25" customWidth="1"/>
    <col min="3" max="3" width="2.375" customWidth="1"/>
    <col min="4" max="4" width="4.75" customWidth="1"/>
    <col min="5" max="5" width="4.875" customWidth="1"/>
    <col min="6" max="6" width="6.125" customWidth="1"/>
    <col min="7" max="7" width="5.25" bestFit="1" customWidth="1"/>
    <col min="8" max="8" width="17.625" customWidth="1"/>
    <col min="9" max="9" width="5.625" customWidth="1"/>
    <col min="10" max="10" width="4.75" customWidth="1"/>
    <col min="11" max="11" width="4.875" customWidth="1"/>
    <col min="12" max="12" width="6.125" customWidth="1"/>
    <col min="13" max="13" width="5.25" customWidth="1"/>
    <col min="14" max="14" width="17.625" customWidth="1"/>
    <col min="15" max="15" width="5.25" customWidth="1"/>
    <col min="16" max="16" width="4.75" customWidth="1"/>
    <col min="17" max="17" width="4.875" customWidth="1"/>
    <col min="18" max="18" width="6.125" customWidth="1"/>
    <col min="19" max="19" width="5.25" customWidth="1"/>
    <col min="20" max="20" width="17.625" customWidth="1"/>
    <col min="21" max="21" width="5.625" customWidth="1"/>
    <col min="22" max="22" width="4.75" customWidth="1"/>
    <col min="23" max="23" width="4.875" customWidth="1"/>
    <col min="24" max="24" width="6.125" customWidth="1"/>
    <col min="25" max="25" width="5.25" customWidth="1"/>
    <col min="26" max="26" width="17.625" customWidth="1"/>
  </cols>
  <sheetData>
    <row r="1" spans="1:26" ht="15" customHeight="1" x14ac:dyDescent="0.15">
      <c r="A1" s="119" t="s">
        <v>151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25.5" customHeight="1" x14ac:dyDescent="0.15">
      <c r="A2" s="119"/>
      <c r="B2" s="19"/>
      <c r="C2" s="19"/>
      <c r="D2" s="127" t="s">
        <v>210</v>
      </c>
      <c r="E2" s="127"/>
      <c r="F2" s="127"/>
      <c r="G2" s="127"/>
      <c r="H2" s="127"/>
      <c r="I2" s="49"/>
      <c r="J2" s="127" t="s">
        <v>210</v>
      </c>
      <c r="K2" s="127"/>
      <c r="L2" s="127"/>
      <c r="M2" s="127"/>
      <c r="N2" s="127"/>
      <c r="O2" s="49"/>
      <c r="P2" s="127" t="s">
        <v>210</v>
      </c>
      <c r="Q2" s="127"/>
      <c r="R2" s="127"/>
      <c r="S2" s="127"/>
      <c r="T2" s="127"/>
      <c r="U2" s="49"/>
      <c r="V2" s="127" t="s">
        <v>210</v>
      </c>
      <c r="W2" s="127"/>
      <c r="X2" s="127"/>
      <c r="Y2" s="127"/>
      <c r="Z2" s="127"/>
    </row>
    <row r="3" spans="1:26" ht="15" customHeight="1" thickBot="1" x14ac:dyDescent="0.2">
      <c r="A3" s="120"/>
      <c r="B3" s="19"/>
      <c r="C3" s="19"/>
      <c r="D3" s="127" t="s">
        <v>153</v>
      </c>
      <c r="E3" s="127"/>
      <c r="F3" s="130" t="str">
        <f>IFERROR(LOOKUP($A$4,協賛展示出品者!$D$6:$D$205,協賛展示出品者!$F$6:$F$205),"")</f>
        <v/>
      </c>
      <c r="G3" s="130"/>
      <c r="H3" s="130"/>
      <c r="I3" s="19"/>
      <c r="J3" s="127" t="s">
        <v>153</v>
      </c>
      <c r="K3" s="127"/>
      <c r="L3" s="130" t="str">
        <f>IF($A$4,LOOKUP($A$4+1,協賛展示出品者!$D$6:$D$205,協賛展示出品者!$F$6:$F$205),"")</f>
        <v/>
      </c>
      <c r="M3" s="130"/>
      <c r="N3" s="130"/>
      <c r="O3" s="19"/>
      <c r="P3" s="127" t="s">
        <v>153</v>
      </c>
      <c r="Q3" s="127"/>
      <c r="R3" s="130" t="str">
        <f>IF($A$4,LOOKUP($A$4+2,協賛展示出品者!$D$6:$D$205,協賛展示出品者!$F$6:$F$205),"")</f>
        <v/>
      </c>
      <c r="S3" s="130"/>
      <c r="T3" s="130"/>
      <c r="U3" s="19"/>
      <c r="V3" s="127" t="s">
        <v>153</v>
      </c>
      <c r="W3" s="127"/>
      <c r="X3" s="130" t="str">
        <f>IF($A$4,LOOKUP($A$4+3,協賛展示出品者!$D$6:$D$205,協賛展示出品者!$F$6:$F$205),"")</f>
        <v/>
      </c>
      <c r="Y3" s="130"/>
      <c r="Z3" s="130"/>
    </row>
    <row r="4" spans="1:26" ht="18" customHeight="1" x14ac:dyDescent="0.15">
      <c r="A4" s="121"/>
      <c r="B4" s="19"/>
      <c r="C4" s="19"/>
      <c r="D4" s="128"/>
      <c r="E4" s="128"/>
      <c r="F4" s="131"/>
      <c r="G4" s="131"/>
      <c r="H4" s="131"/>
      <c r="I4" s="19"/>
      <c r="J4" s="128"/>
      <c r="K4" s="128"/>
      <c r="L4" s="131"/>
      <c r="M4" s="131"/>
      <c r="N4" s="131"/>
      <c r="O4" s="19"/>
      <c r="P4" s="128"/>
      <c r="Q4" s="128"/>
      <c r="R4" s="131"/>
      <c r="S4" s="131"/>
      <c r="T4" s="131"/>
      <c r="U4" s="19"/>
      <c r="V4" s="128"/>
      <c r="W4" s="128"/>
      <c r="X4" s="131"/>
      <c r="Y4" s="131"/>
      <c r="Z4" s="131"/>
    </row>
    <row r="5" spans="1:26" ht="14.25" thickBot="1" x14ac:dyDescent="0.2">
      <c r="A5" s="122"/>
      <c r="B5" s="19"/>
      <c r="C5" s="19"/>
      <c r="D5" s="19" t="s">
        <v>133</v>
      </c>
      <c r="E5" s="19"/>
      <c r="F5" s="19" t="s">
        <v>134</v>
      </c>
      <c r="G5" s="19"/>
      <c r="H5" s="19"/>
      <c r="I5" s="19"/>
      <c r="J5" s="19" t="s">
        <v>133</v>
      </c>
      <c r="K5" s="19"/>
      <c r="L5" s="19" t="s">
        <v>134</v>
      </c>
      <c r="M5" s="19"/>
      <c r="N5" s="19"/>
      <c r="O5" s="19"/>
      <c r="P5" s="19" t="s">
        <v>133</v>
      </c>
      <c r="Q5" s="19"/>
      <c r="R5" s="19" t="s">
        <v>134</v>
      </c>
      <c r="S5" s="19"/>
      <c r="T5" s="19"/>
      <c r="U5" s="19"/>
      <c r="V5" s="19" t="s">
        <v>133</v>
      </c>
      <c r="W5" s="19"/>
      <c r="X5" s="19" t="s">
        <v>134</v>
      </c>
      <c r="Y5" s="19"/>
      <c r="Z5" s="19"/>
    </row>
    <row r="6" spans="1:26" ht="15.75" customHeight="1" x14ac:dyDescent="0.15">
      <c r="A6" s="43"/>
      <c r="B6" s="19"/>
      <c r="C6" s="19"/>
      <c r="D6" s="132" t="str">
        <f>IFERROR(LOOKUP($A$4,協賛展示出品者!$D$6:$D$205,協賛展示出品者!$C$6:$C$205),"")</f>
        <v/>
      </c>
      <c r="E6" s="132"/>
      <c r="F6" s="133" t="str">
        <f>IFERROR(LOOKUP($A$4,協賛展示出品者!$D$6:$D$205,協賛展示出品者!$E6:$E$205),"")</f>
        <v/>
      </c>
      <c r="G6" s="133"/>
      <c r="H6" s="133"/>
      <c r="I6" s="19"/>
      <c r="J6" s="132" t="str">
        <f>IF($A$4,LOOKUP($A$4+1,協賛展示出品者!$D$6:$D$205,協賛展示出品者!$C$6:$C$205),"")</f>
        <v/>
      </c>
      <c r="K6" s="132"/>
      <c r="L6" s="129" t="str">
        <f>IF($A$4,LOOKUP($A$4+1,協賛展示出品者!$D$6:$D$205,協賛展示出品者!$E$6:$E$205),"")</f>
        <v/>
      </c>
      <c r="M6" s="129"/>
      <c r="N6" s="129"/>
      <c r="O6" s="19"/>
      <c r="P6" s="132" t="str">
        <f>IF($A$4,LOOKUP($A$4+2,協賛展示出品者!$D$6:$D$205,協賛展示出品者!$C$6:$C$205),"")</f>
        <v/>
      </c>
      <c r="Q6" s="132"/>
      <c r="R6" s="129" t="str">
        <f>IF($A$4,LOOKUP($A$4+2,協賛展示出品者!$D$6:$D$205,協賛展示出品者!$E$6:$E$205),"")</f>
        <v/>
      </c>
      <c r="S6" s="129"/>
      <c r="T6" s="129"/>
      <c r="U6" s="19"/>
      <c r="V6" s="132" t="str">
        <f>IF($A$4,LOOKUP($A$4+3,協賛展示出品者!$D$6:$D$205,協賛展示出品者!$C$6:$C$205),"")</f>
        <v/>
      </c>
      <c r="W6" s="132"/>
      <c r="X6" s="129" t="str">
        <f>IF($A$4,LOOKUP($A$4+3,協賛展示出品者!$D$6:$D$205,協賛展示出品者!$E$6:$E$205),"")</f>
        <v/>
      </c>
      <c r="Y6" s="129"/>
      <c r="Z6" s="129"/>
    </row>
    <row r="7" spans="1:26" ht="15.75" customHeight="1" x14ac:dyDescent="0.15">
      <c r="A7" s="43"/>
      <c r="B7" s="19"/>
      <c r="C7" s="19"/>
      <c r="D7" s="132"/>
      <c r="E7" s="132"/>
      <c r="F7" s="133"/>
      <c r="G7" s="133"/>
      <c r="H7" s="133"/>
      <c r="I7" s="19"/>
      <c r="J7" s="132"/>
      <c r="K7" s="132"/>
      <c r="L7" s="129"/>
      <c r="M7" s="129"/>
      <c r="N7" s="129"/>
      <c r="O7" s="19"/>
      <c r="P7" s="132"/>
      <c r="Q7" s="132"/>
      <c r="R7" s="129"/>
      <c r="S7" s="129"/>
      <c r="T7" s="129"/>
      <c r="U7" s="19"/>
      <c r="V7" s="132"/>
      <c r="W7" s="132"/>
      <c r="X7" s="129"/>
      <c r="Y7" s="129"/>
      <c r="Z7" s="129"/>
    </row>
    <row r="8" spans="1:26" ht="13.5" customHeight="1" x14ac:dyDescent="0.15">
      <c r="A8" s="43"/>
      <c r="B8" s="19"/>
      <c r="C8" s="19"/>
      <c r="D8" s="50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x14ac:dyDescent="0.15">
      <c r="A9" s="4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ht="16.5" customHeight="1" x14ac:dyDescent="0.15">
      <c r="A10" s="43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ht="25.5" customHeight="1" x14ac:dyDescent="0.15">
      <c r="A11" s="43"/>
      <c r="B11" s="19"/>
      <c r="C11" s="19"/>
      <c r="D11" s="127" t="s">
        <v>210</v>
      </c>
      <c r="E11" s="127"/>
      <c r="F11" s="127"/>
      <c r="G11" s="127"/>
      <c r="H11" s="127"/>
      <c r="I11" s="19"/>
      <c r="J11" s="127" t="s">
        <v>210</v>
      </c>
      <c r="K11" s="127"/>
      <c r="L11" s="127"/>
      <c r="M11" s="127"/>
      <c r="N11" s="127"/>
      <c r="O11" s="19"/>
      <c r="P11" s="127" t="s">
        <v>210</v>
      </c>
      <c r="Q11" s="127"/>
      <c r="R11" s="127"/>
      <c r="S11" s="127"/>
      <c r="T11" s="127"/>
      <c r="U11" s="19"/>
      <c r="V11" s="127" t="s">
        <v>210</v>
      </c>
      <c r="W11" s="127"/>
      <c r="X11" s="127"/>
      <c r="Y11" s="127"/>
      <c r="Z11" s="127"/>
    </row>
    <row r="12" spans="1:26" ht="15" customHeight="1" x14ac:dyDescent="0.15">
      <c r="A12" s="43"/>
      <c r="B12" s="19"/>
      <c r="C12" s="19"/>
      <c r="D12" s="127" t="s">
        <v>153</v>
      </c>
      <c r="E12" s="127"/>
      <c r="F12" s="130" t="str">
        <f>IF($A$4,LOOKUP($A$4+4,協賛展示出品者!$D$6:$D$205,協賛展示出品者!$F$6:$F$205),"")</f>
        <v/>
      </c>
      <c r="G12" s="130"/>
      <c r="H12" s="130"/>
      <c r="I12" s="19"/>
      <c r="J12" s="127" t="s">
        <v>153</v>
      </c>
      <c r="K12" s="127"/>
      <c r="L12" s="130" t="str">
        <f>IF($A$4,LOOKUP($A$4+5,協賛展示出品者!$D$6:$D$205,協賛展示出品者!$F$6:$F$205),"")</f>
        <v/>
      </c>
      <c r="M12" s="130"/>
      <c r="N12" s="130"/>
      <c r="O12" s="19"/>
      <c r="P12" s="127" t="s">
        <v>153</v>
      </c>
      <c r="Q12" s="127"/>
      <c r="R12" s="130" t="str">
        <f>IF($A$4,LOOKUP($A$4+6,協賛展示出品者!$D$6:$D$205,協賛展示出品者!$F$6:$F$205),"")</f>
        <v/>
      </c>
      <c r="S12" s="130"/>
      <c r="T12" s="130"/>
      <c r="U12" s="19"/>
      <c r="V12" s="127" t="s">
        <v>153</v>
      </c>
      <c r="W12" s="127"/>
      <c r="X12" s="130" t="str">
        <f>IF($A$4,LOOKUP($A$4+7,協賛展示出品者!$D$6:$D$205,協賛展示出品者!$F$6:$F$205),"")</f>
        <v/>
      </c>
      <c r="Y12" s="130"/>
      <c r="Z12" s="130"/>
    </row>
    <row r="13" spans="1:26" ht="18" customHeight="1" x14ac:dyDescent="0.15">
      <c r="A13" s="43"/>
      <c r="B13" s="19"/>
      <c r="C13" s="19"/>
      <c r="D13" s="128"/>
      <c r="E13" s="128"/>
      <c r="F13" s="131"/>
      <c r="G13" s="131"/>
      <c r="H13" s="131"/>
      <c r="I13" s="19"/>
      <c r="J13" s="128"/>
      <c r="K13" s="128"/>
      <c r="L13" s="131"/>
      <c r="M13" s="131"/>
      <c r="N13" s="131"/>
      <c r="O13" s="19"/>
      <c r="P13" s="128"/>
      <c r="Q13" s="128"/>
      <c r="R13" s="131"/>
      <c r="S13" s="131"/>
      <c r="T13" s="131"/>
      <c r="U13" s="19"/>
      <c r="V13" s="128"/>
      <c r="W13" s="128"/>
      <c r="X13" s="131"/>
      <c r="Y13" s="131"/>
      <c r="Z13" s="131"/>
    </row>
    <row r="14" spans="1:26" x14ac:dyDescent="0.15">
      <c r="A14" s="43"/>
      <c r="B14" s="19"/>
      <c r="C14" s="19"/>
      <c r="D14" s="19" t="s">
        <v>133</v>
      </c>
      <c r="E14" s="19"/>
      <c r="F14" s="19" t="s">
        <v>134</v>
      </c>
      <c r="G14" s="19"/>
      <c r="H14" s="19"/>
      <c r="I14" s="19"/>
      <c r="J14" s="19" t="s">
        <v>133</v>
      </c>
      <c r="K14" s="19"/>
      <c r="L14" s="19" t="s">
        <v>134</v>
      </c>
      <c r="M14" s="19"/>
      <c r="N14" s="19"/>
      <c r="O14" s="19"/>
      <c r="P14" s="19" t="s">
        <v>133</v>
      </c>
      <c r="Q14" s="19"/>
      <c r="R14" s="19" t="s">
        <v>134</v>
      </c>
      <c r="S14" s="19"/>
      <c r="T14" s="19"/>
      <c r="U14" s="19"/>
      <c r="V14" s="19" t="s">
        <v>133</v>
      </c>
      <c r="W14" s="19"/>
      <c r="X14" s="19" t="s">
        <v>134</v>
      </c>
      <c r="Y14" s="19"/>
      <c r="Z14" s="19"/>
    </row>
    <row r="15" spans="1:26" ht="15.75" customHeight="1" x14ac:dyDescent="0.15">
      <c r="A15" s="43"/>
      <c r="B15" s="19"/>
      <c r="C15" s="19"/>
      <c r="D15" s="132" t="str">
        <f>IF($A$4,LOOKUP($A$4+4,協賛展示出品者!$D$6:$D$205,協賛展示出品者!$C$6:$C$205),"")</f>
        <v/>
      </c>
      <c r="E15" s="132"/>
      <c r="F15" s="129" t="str">
        <f>IF($A$4,LOOKUP($A$4+4,協賛展示出品者!$D$6:$D$205,協賛展示出品者!$E$6:$E$205),"")</f>
        <v/>
      </c>
      <c r="G15" s="129"/>
      <c r="H15" s="129"/>
      <c r="I15" s="19"/>
      <c r="J15" s="132" t="str">
        <f>IF($A$4,LOOKUP($A$4+5,協賛展示出品者!$D$6:$D$205,協賛展示出品者!$C$6:$C$205),"")</f>
        <v/>
      </c>
      <c r="K15" s="132"/>
      <c r="L15" s="129" t="str">
        <f>IF($A$4,LOOKUP($A$4+5,協賛展示出品者!$D$6:$D$205,協賛展示出品者!$E$6:$E$205),"")</f>
        <v/>
      </c>
      <c r="M15" s="129"/>
      <c r="N15" s="129"/>
      <c r="O15" s="19"/>
      <c r="P15" s="132" t="str">
        <f>IF($A$4,LOOKUP($A$4+6,協賛展示出品者!$D$6:$D$205,協賛展示出品者!$C$6:$C$205),"")</f>
        <v/>
      </c>
      <c r="Q15" s="132"/>
      <c r="R15" s="129" t="str">
        <f>IF($A$4,LOOKUP($A$4+6,協賛展示出品者!$D$6:$D$205,協賛展示出品者!$E$6:$E$205),"")</f>
        <v/>
      </c>
      <c r="S15" s="129"/>
      <c r="T15" s="129"/>
      <c r="U15" s="19"/>
      <c r="V15" s="132" t="str">
        <f>IF($A$4,LOOKUP($A$4+7,協賛展示出品者!$D$6:$D$205,協賛展示出品者!$C$6:$C$205),"")</f>
        <v/>
      </c>
      <c r="W15" s="132"/>
      <c r="X15" s="129" t="str">
        <f>IF($A$4,LOOKUP($A$4+7,協賛展示出品者!$D$6:$D$205,協賛展示出品者!$E$6:$E$205),"")</f>
        <v/>
      </c>
      <c r="Y15" s="129"/>
      <c r="Z15" s="129"/>
    </row>
    <row r="16" spans="1:26" ht="15.75" customHeight="1" x14ac:dyDescent="0.15">
      <c r="A16" s="43"/>
      <c r="B16" s="19"/>
      <c r="C16" s="19"/>
      <c r="D16" s="132"/>
      <c r="E16" s="132"/>
      <c r="F16" s="129"/>
      <c r="G16" s="129"/>
      <c r="H16" s="129"/>
      <c r="I16" s="19"/>
      <c r="J16" s="132"/>
      <c r="K16" s="132"/>
      <c r="L16" s="129"/>
      <c r="M16" s="129"/>
      <c r="N16" s="129"/>
      <c r="O16" s="19"/>
      <c r="P16" s="132"/>
      <c r="Q16" s="132"/>
      <c r="R16" s="129"/>
      <c r="S16" s="129"/>
      <c r="T16" s="129"/>
      <c r="U16" s="19"/>
      <c r="V16" s="132"/>
      <c r="W16" s="132"/>
      <c r="X16" s="129"/>
      <c r="Y16" s="129"/>
      <c r="Z16" s="129"/>
    </row>
    <row r="17" spans="1:26" x14ac:dyDescent="0.15">
      <c r="A17" s="4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x14ac:dyDescent="0.15">
      <c r="A18" s="4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16.5" customHeight="1" x14ac:dyDescent="0.15">
      <c r="A19" s="4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ht="25.5" customHeight="1" x14ac:dyDescent="0.15">
      <c r="A20" s="43"/>
      <c r="B20" s="19"/>
      <c r="C20" s="19"/>
      <c r="D20" s="127" t="s">
        <v>210</v>
      </c>
      <c r="E20" s="127"/>
      <c r="F20" s="127"/>
      <c r="G20" s="127"/>
      <c r="H20" s="127"/>
      <c r="I20" s="19"/>
      <c r="J20" s="127" t="s">
        <v>210</v>
      </c>
      <c r="K20" s="127"/>
      <c r="L20" s="127"/>
      <c r="M20" s="127"/>
      <c r="N20" s="127"/>
      <c r="O20" s="19"/>
      <c r="P20" s="127" t="s">
        <v>210</v>
      </c>
      <c r="Q20" s="127"/>
      <c r="R20" s="127"/>
      <c r="S20" s="127"/>
      <c r="T20" s="127"/>
      <c r="U20" s="19"/>
      <c r="V20" s="127" t="s">
        <v>210</v>
      </c>
      <c r="W20" s="127"/>
      <c r="X20" s="127"/>
      <c r="Y20" s="127"/>
      <c r="Z20" s="127"/>
    </row>
    <row r="21" spans="1:26" ht="15" customHeight="1" x14ac:dyDescent="0.15">
      <c r="A21" s="43"/>
      <c r="B21" s="19"/>
      <c r="C21" s="19"/>
      <c r="D21" s="127" t="s">
        <v>153</v>
      </c>
      <c r="E21" s="127"/>
      <c r="F21" s="130" t="str">
        <f>IF($A$4,LOOKUP($A$4+8,協賛展示出品者!$D$6:$D$205,協賛展示出品者!$F$6:$F$205),"")</f>
        <v/>
      </c>
      <c r="G21" s="130"/>
      <c r="H21" s="130"/>
      <c r="I21" s="19"/>
      <c r="J21" s="127" t="s">
        <v>153</v>
      </c>
      <c r="K21" s="127"/>
      <c r="L21" s="130" t="str">
        <f>IF($A$4,LOOKUP($A$4+9,協賛展示出品者!$D$6:$D$205,協賛展示出品者!$F$6:$F$205),"")</f>
        <v/>
      </c>
      <c r="M21" s="130"/>
      <c r="N21" s="130"/>
      <c r="O21" s="19"/>
      <c r="P21" s="127" t="s">
        <v>153</v>
      </c>
      <c r="Q21" s="127"/>
      <c r="R21" s="130" t="str">
        <f>IF($A$4,LOOKUP($A$4+10,協賛展示出品者!$D$6:$D$205,協賛展示出品者!$F$6:$F$205),"")</f>
        <v/>
      </c>
      <c r="S21" s="130"/>
      <c r="T21" s="130"/>
      <c r="U21" s="19"/>
      <c r="V21" s="127" t="s">
        <v>153</v>
      </c>
      <c r="W21" s="127"/>
      <c r="X21" s="130" t="str">
        <f>IF($A$4,LOOKUP($A$4+11,協賛展示出品者!$D$6:$D$205,協賛展示出品者!$F$6:$F$205),"")</f>
        <v/>
      </c>
      <c r="Y21" s="130"/>
      <c r="Z21" s="130"/>
    </row>
    <row r="22" spans="1:26" ht="18" customHeight="1" x14ac:dyDescent="0.15">
      <c r="A22" s="43"/>
      <c r="B22" s="19"/>
      <c r="C22" s="19"/>
      <c r="D22" s="128"/>
      <c r="E22" s="128"/>
      <c r="F22" s="131"/>
      <c r="G22" s="131"/>
      <c r="H22" s="131"/>
      <c r="I22" s="19"/>
      <c r="J22" s="128"/>
      <c r="K22" s="128"/>
      <c r="L22" s="131"/>
      <c r="M22" s="131"/>
      <c r="N22" s="131"/>
      <c r="O22" s="19"/>
      <c r="P22" s="128"/>
      <c r="Q22" s="128"/>
      <c r="R22" s="131"/>
      <c r="S22" s="131"/>
      <c r="T22" s="131"/>
      <c r="U22" s="19"/>
      <c r="V22" s="128"/>
      <c r="W22" s="128"/>
      <c r="X22" s="131"/>
      <c r="Y22" s="131"/>
      <c r="Z22" s="131"/>
    </row>
    <row r="23" spans="1:26" x14ac:dyDescent="0.15">
      <c r="A23" s="43"/>
      <c r="B23" s="19"/>
      <c r="C23" s="19"/>
      <c r="D23" s="19" t="s">
        <v>133</v>
      </c>
      <c r="E23" s="19"/>
      <c r="F23" s="19" t="s">
        <v>134</v>
      </c>
      <c r="G23" s="19"/>
      <c r="H23" s="19"/>
      <c r="I23" s="19"/>
      <c r="J23" s="19" t="s">
        <v>133</v>
      </c>
      <c r="K23" s="19"/>
      <c r="L23" s="19" t="s">
        <v>134</v>
      </c>
      <c r="M23" s="19"/>
      <c r="N23" s="19"/>
      <c r="O23" s="19"/>
      <c r="P23" s="19" t="s">
        <v>133</v>
      </c>
      <c r="Q23" s="19"/>
      <c r="R23" s="19" t="s">
        <v>134</v>
      </c>
      <c r="S23" s="19"/>
      <c r="T23" s="19"/>
      <c r="U23" s="19"/>
      <c r="V23" s="19" t="s">
        <v>133</v>
      </c>
      <c r="W23" s="19"/>
      <c r="X23" s="19" t="s">
        <v>134</v>
      </c>
      <c r="Y23" s="19"/>
      <c r="Z23" s="19"/>
    </row>
    <row r="24" spans="1:26" ht="15.75" customHeight="1" x14ac:dyDescent="0.15">
      <c r="A24" s="43"/>
      <c r="B24" s="19"/>
      <c r="C24" s="19"/>
      <c r="D24" s="132" t="str">
        <f>IF($A$4,LOOKUP($A$4+8,協賛展示出品者!$D$6:$D$205,協賛展示出品者!$C$6:$C$205),"")</f>
        <v/>
      </c>
      <c r="E24" s="132"/>
      <c r="F24" s="129" t="str">
        <f>IF($A$4,LOOKUP($A$4+8,協賛展示出品者!$D$6:$D$205,協賛展示出品者!$E$6:$E$205),"")</f>
        <v/>
      </c>
      <c r="G24" s="129"/>
      <c r="H24" s="129"/>
      <c r="I24" s="19"/>
      <c r="J24" s="132" t="str">
        <f>IF($A$4,LOOKUP($A$4+9,協賛展示出品者!$D$6:$D$205,協賛展示出品者!$C$6:$C$205),"")</f>
        <v/>
      </c>
      <c r="K24" s="132"/>
      <c r="L24" s="129" t="str">
        <f>IF($A$4,LOOKUP($A$4+9,協賛展示出品者!$D$6:$D$205,協賛展示出品者!$E$6:$E$205),"")</f>
        <v/>
      </c>
      <c r="M24" s="129"/>
      <c r="N24" s="129"/>
      <c r="O24" s="19"/>
      <c r="P24" s="132" t="str">
        <f>IF($A$4,LOOKUP($A$4+10,協賛展示出品者!$D$6:$D$205,協賛展示出品者!$C$6:$C$205),"")</f>
        <v/>
      </c>
      <c r="Q24" s="132"/>
      <c r="R24" s="129" t="str">
        <f>IF($A$4,LOOKUP($A$4+10,協賛展示出品者!$D$6:$D$205,協賛展示出品者!$E$6:$E$205),"")</f>
        <v/>
      </c>
      <c r="S24" s="129"/>
      <c r="T24" s="129"/>
      <c r="U24" s="19"/>
      <c r="V24" s="132" t="str">
        <f>IF($A$4,LOOKUP($A$4+11,協賛展示出品者!$D$6:$D$205,協賛展示出品者!$C$6:$C$205),"")</f>
        <v/>
      </c>
      <c r="W24" s="132"/>
      <c r="X24" s="129" t="str">
        <f>IF($A$4,LOOKUP($A$4+11,協賛展示出品者!$D$6:$D$205,協賛展示出品者!$E$6:$E$205),"")</f>
        <v/>
      </c>
      <c r="Y24" s="129"/>
      <c r="Z24" s="129"/>
    </row>
    <row r="25" spans="1:26" ht="15.75" customHeight="1" x14ac:dyDescent="0.15">
      <c r="A25" s="43"/>
      <c r="B25" s="19"/>
      <c r="C25" s="19"/>
      <c r="D25" s="132"/>
      <c r="E25" s="132"/>
      <c r="F25" s="129"/>
      <c r="G25" s="129"/>
      <c r="H25" s="129"/>
      <c r="I25" s="19"/>
      <c r="J25" s="132"/>
      <c r="K25" s="132"/>
      <c r="L25" s="129"/>
      <c r="M25" s="129"/>
      <c r="N25" s="129"/>
      <c r="O25" s="19"/>
      <c r="P25" s="132"/>
      <c r="Q25" s="132"/>
      <c r="R25" s="129"/>
      <c r="S25" s="129"/>
      <c r="T25" s="129"/>
      <c r="U25" s="19"/>
      <c r="V25" s="132"/>
      <c r="W25" s="132"/>
      <c r="X25" s="129"/>
      <c r="Y25" s="129"/>
      <c r="Z25" s="129"/>
    </row>
    <row r="26" spans="1:26" x14ac:dyDescent="0.15">
      <c r="A26" s="4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x14ac:dyDescent="0.15">
      <c r="A27" s="4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ht="16.5" customHeight="1" x14ac:dyDescent="0.15">
      <c r="A28" s="4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26" ht="25.5" customHeight="1" x14ac:dyDescent="0.15">
      <c r="A29" s="43"/>
      <c r="B29" s="19"/>
      <c r="C29" s="19"/>
      <c r="D29" s="127" t="s">
        <v>210</v>
      </c>
      <c r="E29" s="127"/>
      <c r="F29" s="127"/>
      <c r="G29" s="127"/>
      <c r="H29" s="127"/>
      <c r="I29" s="19"/>
      <c r="J29" s="127" t="s">
        <v>210</v>
      </c>
      <c r="K29" s="127"/>
      <c r="L29" s="127"/>
      <c r="M29" s="127"/>
      <c r="N29" s="127"/>
      <c r="O29" s="19"/>
      <c r="P29" s="127" t="s">
        <v>210</v>
      </c>
      <c r="Q29" s="127"/>
      <c r="R29" s="127"/>
      <c r="S29" s="127"/>
      <c r="T29" s="127"/>
      <c r="U29" s="19"/>
      <c r="V29" s="127" t="s">
        <v>210</v>
      </c>
      <c r="W29" s="127"/>
      <c r="X29" s="127"/>
      <c r="Y29" s="127"/>
      <c r="Z29" s="127"/>
    </row>
    <row r="30" spans="1:26" ht="15" customHeight="1" x14ac:dyDescent="0.15">
      <c r="A30" s="43"/>
      <c r="B30" s="19"/>
      <c r="C30" s="19"/>
      <c r="D30" s="127" t="s">
        <v>153</v>
      </c>
      <c r="E30" s="127"/>
      <c r="F30" s="130" t="str">
        <f>IF($A$4,LOOKUP($A$4+12,協賛展示出品者!$D$6:$D$205,協賛展示出品者!$F$6:$F$205),"")</f>
        <v/>
      </c>
      <c r="G30" s="130"/>
      <c r="H30" s="130"/>
      <c r="I30" s="19"/>
      <c r="J30" s="127" t="s">
        <v>153</v>
      </c>
      <c r="K30" s="127"/>
      <c r="L30" s="130" t="str">
        <f>IF($A$4,LOOKUP($A$4+13,協賛展示出品者!$D$6:$D$205,協賛展示出品者!$F$6:$F$205),"")</f>
        <v/>
      </c>
      <c r="M30" s="130"/>
      <c r="N30" s="130"/>
      <c r="O30" s="19"/>
      <c r="P30" s="127" t="s">
        <v>153</v>
      </c>
      <c r="Q30" s="127"/>
      <c r="R30" s="130" t="str">
        <f>IF($A$4,LOOKUP($A$4+14,協賛展示出品者!$D$6:$D$205,協賛展示出品者!$F$6:$F$205),"")</f>
        <v/>
      </c>
      <c r="S30" s="130"/>
      <c r="T30" s="130"/>
      <c r="U30" s="19"/>
      <c r="V30" s="127" t="s">
        <v>153</v>
      </c>
      <c r="W30" s="127"/>
      <c r="X30" s="130" t="str">
        <f>IF($A$4,LOOKUP($A$4+15,協賛展示出品者!$D$6:$D$205,協賛展示出品者!$F$6:$F$205),"")</f>
        <v/>
      </c>
      <c r="Y30" s="130"/>
      <c r="Z30" s="130"/>
    </row>
    <row r="31" spans="1:26" ht="18" customHeight="1" x14ac:dyDescent="0.15">
      <c r="A31" s="43"/>
      <c r="B31" s="19"/>
      <c r="C31" s="19"/>
      <c r="D31" s="128"/>
      <c r="E31" s="128"/>
      <c r="F31" s="131"/>
      <c r="G31" s="131"/>
      <c r="H31" s="131"/>
      <c r="I31" s="19"/>
      <c r="J31" s="128"/>
      <c r="K31" s="128"/>
      <c r="L31" s="131"/>
      <c r="M31" s="131"/>
      <c r="N31" s="131"/>
      <c r="O31" s="19"/>
      <c r="P31" s="128"/>
      <c r="Q31" s="128"/>
      <c r="R31" s="131"/>
      <c r="S31" s="131"/>
      <c r="T31" s="131"/>
      <c r="U31" s="19"/>
      <c r="V31" s="128"/>
      <c r="W31" s="128"/>
      <c r="X31" s="131"/>
      <c r="Y31" s="131"/>
      <c r="Z31" s="131"/>
    </row>
    <row r="32" spans="1:26" x14ac:dyDescent="0.15">
      <c r="A32" s="43"/>
      <c r="B32" s="19"/>
      <c r="C32" s="19"/>
      <c r="D32" s="19" t="s">
        <v>133</v>
      </c>
      <c r="E32" s="19"/>
      <c r="F32" s="19" t="s">
        <v>134</v>
      </c>
      <c r="G32" s="19"/>
      <c r="H32" s="19"/>
      <c r="I32" s="19"/>
      <c r="J32" s="19" t="s">
        <v>133</v>
      </c>
      <c r="K32" s="19"/>
      <c r="L32" s="19" t="s">
        <v>134</v>
      </c>
      <c r="M32" s="19"/>
      <c r="N32" s="19"/>
      <c r="O32" s="19"/>
      <c r="P32" s="19" t="s">
        <v>133</v>
      </c>
      <c r="Q32" s="19"/>
      <c r="R32" s="19" t="s">
        <v>134</v>
      </c>
      <c r="S32" s="19"/>
      <c r="T32" s="19"/>
      <c r="U32" s="19"/>
      <c r="V32" s="19" t="s">
        <v>133</v>
      </c>
      <c r="W32" s="19"/>
      <c r="X32" s="19" t="s">
        <v>134</v>
      </c>
      <c r="Y32" s="19"/>
      <c r="Z32" s="19"/>
    </row>
    <row r="33" spans="1:26" ht="15.75" customHeight="1" x14ac:dyDescent="0.15">
      <c r="A33" s="43"/>
      <c r="B33" s="19"/>
      <c r="C33" s="19"/>
      <c r="D33" s="132" t="str">
        <f>IF($A$4,LOOKUP($A$4+12,協賛展示出品者!$D$6:$D$205,協賛展示出品者!$C$6:$C$205),"")</f>
        <v/>
      </c>
      <c r="E33" s="132"/>
      <c r="F33" s="129" t="str">
        <f>IF($A$4,LOOKUP($A$4+12,協賛展示出品者!$D$6:$D$205,協賛展示出品者!$E$6:$E$205),"")</f>
        <v/>
      </c>
      <c r="G33" s="129"/>
      <c r="H33" s="129"/>
      <c r="I33" s="19"/>
      <c r="J33" s="132" t="str">
        <f>IF($A$4,LOOKUP($A$4+13,協賛展示出品者!$D$6:$D$205,協賛展示出品者!$C$6:$C$205),"")</f>
        <v/>
      </c>
      <c r="K33" s="132"/>
      <c r="L33" s="129" t="str">
        <f>IF($A$4,LOOKUP($A$4+13,協賛展示出品者!$D$6:$D$205,協賛展示出品者!$E$6:$E$205),"")</f>
        <v/>
      </c>
      <c r="M33" s="129"/>
      <c r="N33" s="129"/>
      <c r="O33" s="19"/>
      <c r="P33" s="132" t="str">
        <f>IF($A$4,LOOKUP($A$4+14,協賛展示出品者!$D$6:$D$205,協賛展示出品者!$C$6:$C$205),"")</f>
        <v/>
      </c>
      <c r="Q33" s="132"/>
      <c r="R33" s="129" t="str">
        <f>IF($A$4,LOOKUP($A$4+14,協賛展示出品者!$D$6:$D$205,協賛展示出品者!$E$6:$E$205),"")</f>
        <v/>
      </c>
      <c r="S33" s="129"/>
      <c r="T33" s="129"/>
      <c r="U33" s="19"/>
      <c r="V33" s="132" t="str">
        <f>IF($A$4,LOOKUP($A$4+15,協賛展示出品者!$D$6:$D$205,協賛展示出品者!$C$6:$C$205),"")</f>
        <v/>
      </c>
      <c r="W33" s="132"/>
      <c r="X33" s="129" t="str">
        <f>IF($A$4,LOOKUP($A$4+15,協賛展示出品者!$D$6:$D$205,協賛展示出品者!$E$6:$E$205),"")</f>
        <v/>
      </c>
      <c r="Y33" s="129"/>
      <c r="Z33" s="129"/>
    </row>
    <row r="34" spans="1:26" ht="15.75" customHeight="1" x14ac:dyDescent="0.15">
      <c r="A34" s="43"/>
      <c r="B34" s="19"/>
      <c r="C34" s="19"/>
      <c r="D34" s="132"/>
      <c r="E34" s="132"/>
      <c r="F34" s="129"/>
      <c r="G34" s="129"/>
      <c r="H34" s="129"/>
      <c r="I34" s="19"/>
      <c r="J34" s="132"/>
      <c r="K34" s="132"/>
      <c r="L34" s="129"/>
      <c r="M34" s="129"/>
      <c r="N34" s="129"/>
      <c r="O34" s="19"/>
      <c r="P34" s="132"/>
      <c r="Q34" s="132"/>
      <c r="R34" s="129"/>
      <c r="S34" s="129"/>
      <c r="T34" s="129"/>
      <c r="U34" s="19"/>
      <c r="V34" s="132"/>
      <c r="W34" s="132"/>
      <c r="X34" s="129"/>
      <c r="Y34" s="129"/>
      <c r="Z34" s="129"/>
    </row>
    <row r="35" spans="1:26" x14ac:dyDescent="0.15">
      <c r="A35" s="43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15">
      <c r="A36" s="43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ht="16.5" customHeight="1" x14ac:dyDescent="0.15">
      <c r="A37" s="43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</row>
    <row r="38" spans="1:26" ht="25.5" customHeight="1" x14ac:dyDescent="0.15">
      <c r="A38" s="43"/>
      <c r="B38" s="19"/>
      <c r="C38" s="19"/>
      <c r="D38" s="127" t="s">
        <v>210</v>
      </c>
      <c r="E38" s="127"/>
      <c r="F38" s="127"/>
      <c r="G38" s="127"/>
      <c r="H38" s="127"/>
      <c r="I38" s="19"/>
      <c r="J38" s="127" t="s">
        <v>210</v>
      </c>
      <c r="K38" s="127"/>
      <c r="L38" s="127"/>
      <c r="M38" s="127"/>
      <c r="N38" s="127"/>
      <c r="O38" s="19"/>
      <c r="P38" s="127" t="s">
        <v>210</v>
      </c>
      <c r="Q38" s="127"/>
      <c r="R38" s="127"/>
      <c r="S38" s="127"/>
      <c r="T38" s="127"/>
      <c r="U38" s="19"/>
      <c r="V38" s="127" t="s">
        <v>210</v>
      </c>
      <c r="W38" s="127"/>
      <c r="X38" s="127"/>
      <c r="Y38" s="127"/>
      <c r="Z38" s="127"/>
    </row>
    <row r="39" spans="1:26" ht="15" customHeight="1" x14ac:dyDescent="0.15">
      <c r="A39" s="43"/>
      <c r="B39" s="19"/>
      <c r="C39" s="19"/>
      <c r="D39" s="127" t="s">
        <v>153</v>
      </c>
      <c r="E39" s="127"/>
      <c r="F39" s="130" t="str">
        <f>IF($A$4,LOOKUP($A$4+16,協賛展示出品者!$D$6:$D$205,協賛展示出品者!$F$6:$F$205),"")</f>
        <v/>
      </c>
      <c r="G39" s="130"/>
      <c r="H39" s="130"/>
      <c r="I39" s="19"/>
      <c r="J39" s="127" t="s">
        <v>153</v>
      </c>
      <c r="K39" s="127"/>
      <c r="L39" s="130" t="str">
        <f>IF($A$4,LOOKUP($A$4+17,協賛展示出品者!$D$6:$D$205,協賛展示出品者!$F$6:$F$205),"")</f>
        <v/>
      </c>
      <c r="M39" s="130"/>
      <c r="N39" s="130"/>
      <c r="O39" s="19"/>
      <c r="P39" s="127" t="s">
        <v>153</v>
      </c>
      <c r="Q39" s="127"/>
      <c r="R39" s="130" t="str">
        <f>IF($A$4,LOOKUP($A$4+18,協賛展示出品者!$D$6:$D$205,協賛展示出品者!$F$6:$F$205),"")</f>
        <v/>
      </c>
      <c r="S39" s="130"/>
      <c r="T39" s="130"/>
      <c r="U39" s="19"/>
      <c r="V39" s="127" t="s">
        <v>153</v>
      </c>
      <c r="W39" s="127"/>
      <c r="X39" s="130" t="str">
        <f>IF($A$4,LOOKUP($A$4+19,協賛展示出品者!$D$6:$D$205,協賛展示出品者!$F$6:$F$205),"")</f>
        <v/>
      </c>
      <c r="Y39" s="130"/>
      <c r="Z39" s="130"/>
    </row>
    <row r="40" spans="1:26" ht="18" customHeight="1" x14ac:dyDescent="0.15">
      <c r="A40" s="43"/>
      <c r="B40" s="19"/>
      <c r="C40" s="19"/>
      <c r="D40" s="128"/>
      <c r="E40" s="128"/>
      <c r="F40" s="131"/>
      <c r="G40" s="131"/>
      <c r="H40" s="131"/>
      <c r="I40" s="19"/>
      <c r="J40" s="128"/>
      <c r="K40" s="128"/>
      <c r="L40" s="131"/>
      <c r="M40" s="131"/>
      <c r="N40" s="131"/>
      <c r="O40" s="19"/>
      <c r="P40" s="128"/>
      <c r="Q40" s="128"/>
      <c r="R40" s="131"/>
      <c r="S40" s="131"/>
      <c r="T40" s="131"/>
      <c r="U40" s="19"/>
      <c r="V40" s="128"/>
      <c r="W40" s="128"/>
      <c r="X40" s="131"/>
      <c r="Y40" s="131"/>
      <c r="Z40" s="131"/>
    </row>
    <row r="41" spans="1:26" x14ac:dyDescent="0.15">
      <c r="A41" s="43"/>
      <c r="B41" s="19"/>
      <c r="C41" s="19"/>
      <c r="D41" s="19" t="s">
        <v>133</v>
      </c>
      <c r="E41" s="19"/>
      <c r="F41" s="19" t="s">
        <v>134</v>
      </c>
      <c r="G41" s="19"/>
      <c r="H41" s="19"/>
      <c r="I41" s="19"/>
      <c r="J41" s="19" t="s">
        <v>133</v>
      </c>
      <c r="K41" s="19"/>
      <c r="L41" s="19" t="s">
        <v>134</v>
      </c>
      <c r="M41" s="19"/>
      <c r="N41" s="19"/>
      <c r="O41" s="19"/>
      <c r="P41" s="19" t="s">
        <v>133</v>
      </c>
      <c r="Q41" s="19"/>
      <c r="R41" s="19" t="s">
        <v>134</v>
      </c>
      <c r="S41" s="19"/>
      <c r="T41" s="19"/>
      <c r="U41" s="19"/>
      <c r="V41" s="19" t="s">
        <v>133</v>
      </c>
      <c r="W41" s="19"/>
      <c r="X41" s="19" t="s">
        <v>134</v>
      </c>
      <c r="Y41" s="19"/>
      <c r="Z41" s="19"/>
    </row>
    <row r="42" spans="1:26" ht="15.75" customHeight="1" x14ac:dyDescent="0.15">
      <c r="A42" s="43"/>
      <c r="B42" s="19"/>
      <c r="C42" s="19"/>
      <c r="D42" s="132" t="str">
        <f>IF($A$4,LOOKUP($A$4+16,協賛展示出品者!$D$6:$D$205,協賛展示出品者!$C$6:$C$205),"")</f>
        <v/>
      </c>
      <c r="E42" s="132"/>
      <c r="F42" s="129" t="str">
        <f>IF($A$4,LOOKUP($A$4+16,協賛展示出品者!$D$6:$D$205,協賛展示出品者!$E$6:$E$205),"")</f>
        <v/>
      </c>
      <c r="G42" s="129"/>
      <c r="H42" s="129"/>
      <c r="I42" s="19"/>
      <c r="J42" s="132" t="str">
        <f>IF($A$4,LOOKUP($A$4+17,協賛展示出品者!$D$6:$D$205,協賛展示出品者!$C$6:$C$205),"")</f>
        <v/>
      </c>
      <c r="K42" s="132"/>
      <c r="L42" s="129" t="str">
        <f>IF($A$4,LOOKUP($A$4+17,協賛展示出品者!$D$6:$D$205,協賛展示出品者!$E$6:$E$205),"")</f>
        <v/>
      </c>
      <c r="M42" s="129"/>
      <c r="N42" s="129"/>
      <c r="O42" s="19"/>
      <c r="P42" s="132" t="str">
        <f>IF($A$4,LOOKUP($A$4+18,協賛展示出品者!$D$6:$D$205,協賛展示出品者!$C$6:$C$205),"")</f>
        <v/>
      </c>
      <c r="Q42" s="132"/>
      <c r="R42" s="129" t="str">
        <f>IF($A$4,LOOKUP($A$4+18,協賛展示出品者!$D$6:$D$205,協賛展示出品者!$E$6:$E$205),"")</f>
        <v/>
      </c>
      <c r="S42" s="129"/>
      <c r="T42" s="129"/>
      <c r="U42" s="19"/>
      <c r="V42" s="132" t="str">
        <f>IF($A$4,LOOKUP($A$4+19,協賛展示出品者!$D$6:$D$205,協賛展示出品者!$C$6:$C$205),"")</f>
        <v/>
      </c>
      <c r="W42" s="132"/>
      <c r="X42" s="129" t="str">
        <f>IF($A$4,LOOKUP($A$4+19,協賛展示出品者!$D$6:$D$205,協賛展示出品者!$E$6:$E$205),"")</f>
        <v/>
      </c>
      <c r="Y42" s="129"/>
      <c r="Z42" s="129"/>
    </row>
    <row r="43" spans="1:26" ht="15.75" customHeight="1" x14ac:dyDescent="0.15">
      <c r="A43" s="43"/>
      <c r="B43" s="19"/>
      <c r="C43" s="19"/>
      <c r="D43" s="132"/>
      <c r="E43" s="132"/>
      <c r="F43" s="129"/>
      <c r="G43" s="129"/>
      <c r="H43" s="129"/>
      <c r="I43" s="19"/>
      <c r="J43" s="132"/>
      <c r="K43" s="132"/>
      <c r="L43" s="129"/>
      <c r="M43" s="129"/>
      <c r="N43" s="129"/>
      <c r="O43" s="19"/>
      <c r="P43" s="132"/>
      <c r="Q43" s="132"/>
      <c r="R43" s="129"/>
      <c r="S43" s="129"/>
      <c r="T43" s="129"/>
      <c r="U43" s="19"/>
      <c r="V43" s="132"/>
      <c r="W43" s="132"/>
      <c r="X43" s="129"/>
      <c r="Y43" s="129"/>
      <c r="Z43" s="129"/>
    </row>
    <row r="44" spans="1:26" x14ac:dyDescent="0.15">
      <c r="A44" s="43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</row>
  </sheetData>
  <sheetProtection password="EB5C" sheet="1" objects="1" scenarios="1"/>
  <protectedRanges>
    <protectedRange sqref="A4:A5" name="範囲1"/>
  </protectedRanges>
  <mergeCells count="102">
    <mergeCell ref="F24:H25"/>
    <mergeCell ref="J38:N38"/>
    <mergeCell ref="J33:K34"/>
    <mergeCell ref="P38:T38"/>
    <mergeCell ref="D29:H29"/>
    <mergeCell ref="D24:E25"/>
    <mergeCell ref="J24:K25"/>
    <mergeCell ref="D33:E34"/>
    <mergeCell ref="D42:E43"/>
    <mergeCell ref="J42:K43"/>
    <mergeCell ref="D30:E31"/>
    <mergeCell ref="J30:K31"/>
    <mergeCell ref="F42:H43"/>
    <mergeCell ref="P42:Q43"/>
    <mergeCell ref="J39:K40"/>
    <mergeCell ref="P39:Q40"/>
    <mergeCell ref="F30:H31"/>
    <mergeCell ref="L30:N31"/>
    <mergeCell ref="L39:N40"/>
    <mergeCell ref="P30:Q31"/>
    <mergeCell ref="P24:Q25"/>
    <mergeCell ref="V42:W43"/>
    <mergeCell ref="J29:N29"/>
    <mergeCell ref="D39:E40"/>
    <mergeCell ref="X39:Z40"/>
    <mergeCell ref="R39:T40"/>
    <mergeCell ref="X42:Z43"/>
    <mergeCell ref="R42:T43"/>
    <mergeCell ref="L42:N43"/>
    <mergeCell ref="D38:H38"/>
    <mergeCell ref="X33:Z34"/>
    <mergeCell ref="R33:T34"/>
    <mergeCell ref="L33:N34"/>
    <mergeCell ref="F33:H34"/>
    <mergeCell ref="V39:W40"/>
    <mergeCell ref="F39:H40"/>
    <mergeCell ref="V30:W31"/>
    <mergeCell ref="V38:Z38"/>
    <mergeCell ref="V24:W25"/>
    <mergeCell ref="R30:T31"/>
    <mergeCell ref="V33:W34"/>
    <mergeCell ref="P29:T29"/>
    <mergeCell ref="V29:Z29"/>
    <mergeCell ref="V2:Z2"/>
    <mergeCell ref="J3:K4"/>
    <mergeCell ref="V11:Z11"/>
    <mergeCell ref="X3:Z4"/>
    <mergeCell ref="X12:Z13"/>
    <mergeCell ref="V3:W4"/>
    <mergeCell ref="V6:W7"/>
    <mergeCell ref="P2:T2"/>
    <mergeCell ref="L12:N13"/>
    <mergeCell ref="P6:Q7"/>
    <mergeCell ref="R24:T25"/>
    <mergeCell ref="L24:N25"/>
    <mergeCell ref="V15:W16"/>
    <mergeCell ref="P33:Q34"/>
    <mergeCell ref="V12:W13"/>
    <mergeCell ref="X24:Z25"/>
    <mergeCell ref="P21:Q22"/>
    <mergeCell ref="V21:W22"/>
    <mergeCell ref="R12:T13"/>
    <mergeCell ref="V20:Z20"/>
    <mergeCell ref="X15:Z16"/>
    <mergeCell ref="X21:Z22"/>
    <mergeCell ref="X30:Z31"/>
    <mergeCell ref="X6:Z7"/>
    <mergeCell ref="A1:A3"/>
    <mergeCell ref="A4:A5"/>
    <mergeCell ref="F21:H22"/>
    <mergeCell ref="L21:N22"/>
    <mergeCell ref="D20:H20"/>
    <mergeCell ref="R21:T22"/>
    <mergeCell ref="D2:H2"/>
    <mergeCell ref="J2:N2"/>
    <mergeCell ref="D15:E16"/>
    <mergeCell ref="F3:H4"/>
    <mergeCell ref="F12:H13"/>
    <mergeCell ref="D6:E7"/>
    <mergeCell ref="J11:N11"/>
    <mergeCell ref="R3:T4"/>
    <mergeCell ref="F6:H7"/>
    <mergeCell ref="R6:T7"/>
    <mergeCell ref="L6:N7"/>
    <mergeCell ref="P11:T11"/>
    <mergeCell ref="P12:Q13"/>
    <mergeCell ref="D12:E13"/>
    <mergeCell ref="J12:K13"/>
    <mergeCell ref="D21:E22"/>
    <mergeCell ref="J21:K22"/>
    <mergeCell ref="D3:E4"/>
    <mergeCell ref="P3:Q4"/>
    <mergeCell ref="L15:N16"/>
    <mergeCell ref="F15:H16"/>
    <mergeCell ref="L3:N4"/>
    <mergeCell ref="J20:N20"/>
    <mergeCell ref="J15:K16"/>
    <mergeCell ref="P15:Q16"/>
    <mergeCell ref="P20:T20"/>
    <mergeCell ref="R15:T16"/>
    <mergeCell ref="J6:K7"/>
    <mergeCell ref="D11:H11"/>
  </mergeCells>
  <phoneticPr fontId="1"/>
  <conditionalFormatting sqref="D12">
    <cfRule type="cellIs" dxfId="62" priority="67" stopIfTrue="1" operator="equal">
      <formula>0</formula>
    </cfRule>
  </conditionalFormatting>
  <conditionalFormatting sqref="D21">
    <cfRule type="cellIs" dxfId="61" priority="63" stopIfTrue="1" operator="equal">
      <formula>0</formula>
    </cfRule>
  </conditionalFormatting>
  <conditionalFormatting sqref="D30">
    <cfRule type="cellIs" dxfId="60" priority="59" stopIfTrue="1" operator="equal">
      <formula>0</formula>
    </cfRule>
  </conditionalFormatting>
  <conditionalFormatting sqref="D39">
    <cfRule type="cellIs" dxfId="59" priority="55" stopIfTrue="1" operator="equal">
      <formula>0</formula>
    </cfRule>
  </conditionalFormatting>
  <conditionalFormatting sqref="D11:H11">
    <cfRule type="cellIs" dxfId="58" priority="16" stopIfTrue="1" operator="equal">
      <formula>0</formula>
    </cfRule>
  </conditionalFormatting>
  <conditionalFormatting sqref="D17:H20">
    <cfRule type="cellIs" dxfId="57" priority="12" stopIfTrue="1" operator="equal">
      <formula>0</formula>
    </cfRule>
  </conditionalFormatting>
  <conditionalFormatting sqref="D29:H29">
    <cfRule type="cellIs" dxfId="56" priority="8" stopIfTrue="1" operator="equal">
      <formula>0</formula>
    </cfRule>
  </conditionalFormatting>
  <conditionalFormatting sqref="D38:H38">
    <cfRule type="cellIs" dxfId="55" priority="4" stopIfTrue="1" operator="equal">
      <formula>0</formula>
    </cfRule>
  </conditionalFormatting>
  <conditionalFormatting sqref="E15:E16">
    <cfRule type="cellIs" dxfId="54" priority="50" stopIfTrue="1" operator="equal">
      <formula>0</formula>
    </cfRule>
  </conditionalFormatting>
  <conditionalFormatting sqref="E24:E25">
    <cfRule type="cellIs" dxfId="53" priority="45" stopIfTrue="1" operator="equal">
      <formula>0</formula>
    </cfRule>
  </conditionalFormatting>
  <conditionalFormatting sqref="E33:E34">
    <cfRule type="cellIs" dxfId="52" priority="40" stopIfTrue="1" operator="equal">
      <formula>0</formula>
    </cfRule>
  </conditionalFormatting>
  <conditionalFormatting sqref="E42:E43">
    <cfRule type="cellIs" dxfId="51" priority="35" stopIfTrue="1" operator="equal">
      <formula>0</formula>
    </cfRule>
  </conditionalFormatting>
  <conditionalFormatting sqref="E1:H2 B1:D3 AA1:IV1048576 A4:C4 B5:D5 F5:H5 E5:E10 K6:K7 Q6:Q7 A6:C65536 D8:D10 F8:H10 D26:Z28 D35:Z37 D44:H65536 J44:N65536 P44:T65536 V44:Z65536">
    <cfRule type="cellIs" dxfId="50" priority="72" stopIfTrue="1" operator="equal">
      <formula>0</formula>
    </cfRule>
  </conditionalFormatting>
  <conditionalFormatting sqref="I1:I22 O1:O22 U1:U22">
    <cfRule type="cellIs" dxfId="49" priority="31" stopIfTrue="1" operator="equal">
      <formula>0</formula>
    </cfRule>
  </conditionalFormatting>
  <conditionalFormatting sqref="I24:I25 O24:O25 U24:U25">
    <cfRule type="cellIs" dxfId="48" priority="46" stopIfTrue="1" operator="equal">
      <formula>0</formula>
    </cfRule>
  </conditionalFormatting>
  <conditionalFormatting sqref="I29:I31 O29:O31 U29:U31">
    <cfRule type="cellIs" dxfId="47" priority="27" stopIfTrue="1" operator="equal">
      <formula>0</formula>
    </cfRule>
  </conditionalFormatting>
  <conditionalFormatting sqref="I33:I34 O33:O34 U33:U34">
    <cfRule type="cellIs" dxfId="46" priority="41" stopIfTrue="1" operator="equal">
      <formula>0</formula>
    </cfRule>
  </conditionalFormatting>
  <conditionalFormatting sqref="I38:I40 O38:O40 U38:U40">
    <cfRule type="cellIs" dxfId="45" priority="23" stopIfTrue="1" operator="equal">
      <formula>0</formula>
    </cfRule>
  </conditionalFormatting>
  <conditionalFormatting sqref="I42:I65536 O42:O65536 U42:U65536">
    <cfRule type="cellIs" dxfId="44" priority="36" stopIfTrue="1" operator="equal">
      <formula>0</formula>
    </cfRule>
  </conditionalFormatting>
  <conditionalFormatting sqref="J3">
    <cfRule type="cellIs" dxfId="43" priority="70" stopIfTrue="1" operator="equal">
      <formula>0</formula>
    </cfRule>
  </conditionalFormatting>
  <conditionalFormatting sqref="J12">
    <cfRule type="cellIs" dxfId="42" priority="66" stopIfTrue="1" operator="equal">
      <formula>0</formula>
    </cfRule>
  </conditionalFormatting>
  <conditionalFormatting sqref="J21">
    <cfRule type="cellIs" dxfId="41" priority="30" stopIfTrue="1" operator="equal">
      <formula>0</formula>
    </cfRule>
  </conditionalFormatting>
  <conditionalFormatting sqref="J30">
    <cfRule type="cellIs" dxfId="40" priority="26" stopIfTrue="1" operator="equal">
      <formula>0</formula>
    </cfRule>
  </conditionalFormatting>
  <conditionalFormatting sqref="J39">
    <cfRule type="cellIs" dxfId="39" priority="22" stopIfTrue="1" operator="equal">
      <formula>0</formula>
    </cfRule>
  </conditionalFormatting>
  <conditionalFormatting sqref="J1:N2">
    <cfRule type="cellIs" dxfId="38" priority="19" stopIfTrue="1" operator="equal">
      <formula>0</formula>
    </cfRule>
  </conditionalFormatting>
  <conditionalFormatting sqref="J5:N5 P5:T5 V5:Z5 D14:H14 J14:N14 P14:T14 V14:Z14 D23:Z23 D32:Z32 D41:Z41">
    <cfRule type="cellIs" dxfId="37" priority="71" stopIfTrue="1" operator="equal">
      <formula>0</formula>
    </cfRule>
  </conditionalFormatting>
  <conditionalFormatting sqref="J8:N11">
    <cfRule type="cellIs" dxfId="36" priority="15" stopIfTrue="1" operator="equal">
      <formula>0</formula>
    </cfRule>
  </conditionalFormatting>
  <conditionalFormatting sqref="J17:N20">
    <cfRule type="cellIs" dxfId="35" priority="11" stopIfTrue="1" operator="equal">
      <formula>0</formula>
    </cfRule>
  </conditionalFormatting>
  <conditionalFormatting sqref="J29:N29">
    <cfRule type="cellIs" dxfId="34" priority="7" stopIfTrue="1" operator="equal">
      <formula>0</formula>
    </cfRule>
  </conditionalFormatting>
  <conditionalFormatting sqref="J38:N38">
    <cfRule type="cellIs" dxfId="33" priority="3" stopIfTrue="1" operator="equal">
      <formula>0</formula>
    </cfRule>
  </conditionalFormatting>
  <conditionalFormatting sqref="K15:K16">
    <cfRule type="cellIs" dxfId="32" priority="49" stopIfTrue="1" operator="equal">
      <formula>0</formula>
    </cfRule>
  </conditionalFormatting>
  <conditionalFormatting sqref="K24:K25">
    <cfRule type="cellIs" dxfId="31" priority="44" stopIfTrue="1" operator="equal">
      <formula>0</formula>
    </cfRule>
  </conditionalFormatting>
  <conditionalFormatting sqref="K33:K34">
    <cfRule type="cellIs" dxfId="30" priority="39" stopIfTrue="1" operator="equal">
      <formula>0</formula>
    </cfRule>
  </conditionalFormatting>
  <conditionalFormatting sqref="K42:K43">
    <cfRule type="cellIs" dxfId="29" priority="34" stopIfTrue="1" operator="equal">
      <formula>0</formula>
    </cfRule>
  </conditionalFormatting>
  <conditionalFormatting sqref="P3">
    <cfRule type="cellIs" dxfId="28" priority="69" stopIfTrue="1" operator="equal">
      <formula>0</formula>
    </cfRule>
  </conditionalFormatting>
  <conditionalFormatting sqref="P12">
    <cfRule type="cellIs" dxfId="27" priority="65" stopIfTrue="1" operator="equal">
      <formula>0</formula>
    </cfRule>
  </conditionalFormatting>
  <conditionalFormatting sqref="P21">
    <cfRule type="cellIs" dxfId="26" priority="29" stopIfTrue="1" operator="equal">
      <formula>0</formula>
    </cfRule>
  </conditionalFormatting>
  <conditionalFormatting sqref="P30">
    <cfRule type="cellIs" dxfId="25" priority="25" stopIfTrue="1" operator="equal">
      <formula>0</formula>
    </cfRule>
  </conditionalFormatting>
  <conditionalFormatting sqref="P39">
    <cfRule type="cellIs" dxfId="24" priority="21" stopIfTrue="1" operator="equal">
      <formula>0</formula>
    </cfRule>
  </conditionalFormatting>
  <conditionalFormatting sqref="P1:T2">
    <cfRule type="cellIs" dxfId="23" priority="18" stopIfTrue="1" operator="equal">
      <formula>0</formula>
    </cfRule>
  </conditionalFormatting>
  <conditionalFormatting sqref="P8:T11">
    <cfRule type="cellIs" dxfId="22" priority="14" stopIfTrue="1" operator="equal">
      <formula>0</formula>
    </cfRule>
  </conditionalFormatting>
  <conditionalFormatting sqref="P17:T20">
    <cfRule type="cellIs" dxfId="21" priority="10" stopIfTrue="1" operator="equal">
      <formula>0</formula>
    </cfRule>
  </conditionalFormatting>
  <conditionalFormatting sqref="P29:T29">
    <cfRule type="cellIs" dxfId="20" priority="6" stopIfTrue="1" operator="equal">
      <formula>0</formula>
    </cfRule>
  </conditionalFormatting>
  <conditionalFormatting sqref="P38:T38">
    <cfRule type="cellIs" dxfId="19" priority="2" stopIfTrue="1" operator="equal">
      <formula>0</formula>
    </cfRule>
  </conditionalFormatting>
  <conditionalFormatting sqref="Q15:Q16">
    <cfRule type="cellIs" dxfId="18" priority="48" stopIfTrue="1" operator="equal">
      <formula>0</formula>
    </cfRule>
  </conditionalFormatting>
  <conditionalFormatting sqref="Q24:Q25">
    <cfRule type="cellIs" dxfId="17" priority="43" stopIfTrue="1" operator="equal">
      <formula>0</formula>
    </cfRule>
  </conditionalFormatting>
  <conditionalFormatting sqref="Q33:Q34">
    <cfRule type="cellIs" dxfId="16" priority="38" stopIfTrue="1" operator="equal">
      <formula>0</formula>
    </cfRule>
  </conditionalFormatting>
  <conditionalFormatting sqref="Q42:Q43">
    <cfRule type="cellIs" dxfId="15" priority="33" stopIfTrue="1" operator="equal">
      <formula>0</formula>
    </cfRule>
  </conditionalFormatting>
  <conditionalFormatting sqref="V3">
    <cfRule type="cellIs" dxfId="14" priority="68" stopIfTrue="1" operator="equal">
      <formula>0</formula>
    </cfRule>
  </conditionalFormatting>
  <conditionalFormatting sqref="V12">
    <cfRule type="cellIs" dxfId="13" priority="64" stopIfTrue="1" operator="equal">
      <formula>0</formula>
    </cfRule>
  </conditionalFormatting>
  <conditionalFormatting sqref="V21">
    <cfRule type="cellIs" dxfId="12" priority="28" stopIfTrue="1" operator="equal">
      <formula>0</formula>
    </cfRule>
  </conditionalFormatting>
  <conditionalFormatting sqref="V30">
    <cfRule type="cellIs" dxfId="11" priority="24" stopIfTrue="1" operator="equal">
      <formula>0</formula>
    </cfRule>
  </conditionalFormatting>
  <conditionalFormatting sqref="V39">
    <cfRule type="cellIs" dxfId="10" priority="20" stopIfTrue="1" operator="equal">
      <formula>0</formula>
    </cfRule>
  </conditionalFormatting>
  <conditionalFormatting sqref="V1:Z2">
    <cfRule type="cellIs" dxfId="9" priority="17" stopIfTrue="1" operator="equal">
      <formula>0</formula>
    </cfRule>
  </conditionalFormatting>
  <conditionalFormatting sqref="V8:Z11">
    <cfRule type="cellIs" dxfId="8" priority="13" stopIfTrue="1" operator="equal">
      <formula>0</formula>
    </cfRule>
  </conditionalFormatting>
  <conditionalFormatting sqref="V17:Z20">
    <cfRule type="cellIs" dxfId="7" priority="9" stopIfTrue="1" operator="equal">
      <formula>0</formula>
    </cfRule>
  </conditionalFormatting>
  <conditionalFormatting sqref="V29:Z29">
    <cfRule type="cellIs" dxfId="6" priority="5" stopIfTrue="1" operator="equal">
      <formula>0</formula>
    </cfRule>
  </conditionalFormatting>
  <conditionalFormatting sqref="V38:Z38">
    <cfRule type="cellIs" dxfId="5" priority="1" stopIfTrue="1" operator="equal">
      <formula>0</formula>
    </cfRule>
  </conditionalFormatting>
  <conditionalFormatting sqref="W6:W7">
    <cfRule type="cellIs" dxfId="4" priority="51" stopIfTrue="1" operator="equal">
      <formula>0</formula>
    </cfRule>
  </conditionalFormatting>
  <conditionalFormatting sqref="W15:W16">
    <cfRule type="cellIs" dxfId="3" priority="47" stopIfTrue="1" operator="equal">
      <formula>0</formula>
    </cfRule>
  </conditionalFormatting>
  <conditionalFormatting sqref="W24:W25">
    <cfRule type="cellIs" dxfId="2" priority="42" stopIfTrue="1" operator="equal">
      <formula>0</formula>
    </cfRule>
  </conditionalFormatting>
  <conditionalFormatting sqref="W33:W34">
    <cfRule type="cellIs" dxfId="1" priority="37" stopIfTrue="1" operator="equal">
      <formula>0</formula>
    </cfRule>
  </conditionalFormatting>
  <conditionalFormatting sqref="W42:W43">
    <cfRule type="cellIs" dxfId="0" priority="32" stopIfTrue="1" operator="equal">
      <formula>0</formula>
    </cfRule>
  </conditionalFormatting>
  <pageMargins left="0.39370078740157483" right="0.39370078740157483" top="0.43307086614173229" bottom="0.43307086614173229" header="0.51181102362204722" footer="0.51181102362204722"/>
  <pageSetup paperSize="1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5" tint="-0.249977111117893"/>
    <pageSetUpPr fitToPage="1"/>
  </sheetPr>
  <dimension ref="A1:F26"/>
  <sheetViews>
    <sheetView workbookViewId="0">
      <selection activeCell="H16" sqref="H16"/>
    </sheetView>
  </sheetViews>
  <sheetFormatPr defaultRowHeight="13.5" x14ac:dyDescent="0.15"/>
  <cols>
    <col min="1" max="1" width="11.75" customWidth="1"/>
    <col min="2" max="2" width="39.625" customWidth="1"/>
    <col min="3" max="3" width="15.625" customWidth="1"/>
    <col min="4" max="6" width="8.625" customWidth="1"/>
  </cols>
  <sheetData>
    <row r="1" spans="1:6" ht="18.75" customHeight="1" x14ac:dyDescent="0.15">
      <c r="A1" s="52" t="s">
        <v>97</v>
      </c>
      <c r="B1" s="51"/>
      <c r="C1" s="44" t="s">
        <v>96</v>
      </c>
      <c r="D1" s="135">
        <f>協賛展示出品者!F1</f>
        <v>0</v>
      </c>
      <c r="E1" s="136"/>
      <c r="F1" s="137"/>
    </row>
    <row r="2" spans="1:6" ht="18.75" customHeight="1" x14ac:dyDescent="0.15">
      <c r="A2" s="52" t="s">
        <v>207</v>
      </c>
      <c r="B2" s="51"/>
      <c r="C2" s="44" t="s">
        <v>145</v>
      </c>
      <c r="D2" s="138" t="str">
        <f>協賛展示出品者!F2</f>
        <v/>
      </c>
      <c r="E2" s="139"/>
      <c r="F2" s="140"/>
    </row>
    <row r="3" spans="1:6" ht="18.75" customHeight="1" x14ac:dyDescent="0.15">
      <c r="A3" s="19"/>
      <c r="B3" s="19"/>
      <c r="C3" s="19"/>
      <c r="D3" s="19"/>
      <c r="E3" s="19"/>
      <c r="F3" s="19"/>
    </row>
    <row r="4" spans="1:6" ht="25.5" customHeight="1" x14ac:dyDescent="0.15">
      <c r="A4" s="141" t="s">
        <v>156</v>
      </c>
      <c r="B4" s="141"/>
      <c r="C4" s="141"/>
      <c r="D4" s="141"/>
      <c r="E4" s="141"/>
      <c r="F4" s="141"/>
    </row>
    <row r="5" spans="1:6" x14ac:dyDescent="0.15">
      <c r="A5" s="19"/>
      <c r="B5" s="19"/>
      <c r="C5" s="19"/>
      <c r="D5" s="19"/>
      <c r="E5" s="19"/>
      <c r="F5" s="19"/>
    </row>
    <row r="6" spans="1:6" ht="28.5" customHeight="1" thickBot="1" x14ac:dyDescent="0.2">
      <c r="A6" s="53" t="s">
        <v>84</v>
      </c>
      <c r="B6" s="53" t="s">
        <v>154</v>
      </c>
      <c r="C6" s="142" t="s">
        <v>155</v>
      </c>
      <c r="D6" s="142"/>
      <c r="E6" s="142"/>
      <c r="F6" s="142"/>
    </row>
    <row r="7" spans="1:6" s="54" customFormat="1" ht="35.1" customHeight="1" x14ac:dyDescent="0.15">
      <c r="A7" s="55"/>
      <c r="B7" s="59" t="str">
        <f>IFERROR(VLOOKUP(A7,協賛展示出品者!$D$6:$E$205,2,FALSE),"")</f>
        <v/>
      </c>
      <c r="C7" s="143"/>
      <c r="D7" s="143"/>
      <c r="E7" s="143"/>
      <c r="F7" s="143"/>
    </row>
    <row r="8" spans="1:6" s="54" customFormat="1" ht="35.1" customHeight="1" x14ac:dyDescent="0.15">
      <c r="A8" s="56"/>
      <c r="B8" s="59" t="str">
        <f>IFERROR(VLOOKUP(A8,協賛展示出品者!$D$6:$E$205,2,FALSE),"")</f>
        <v/>
      </c>
      <c r="C8" s="134"/>
      <c r="D8" s="134"/>
      <c r="E8" s="134"/>
      <c r="F8" s="134"/>
    </row>
    <row r="9" spans="1:6" s="54" customFormat="1" ht="35.1" customHeight="1" x14ac:dyDescent="0.15">
      <c r="A9" s="56"/>
      <c r="B9" s="59" t="str">
        <f>IFERROR(VLOOKUP(A9,協賛展示出品者!$D$6:$E$205,2,FALSE),"")</f>
        <v/>
      </c>
      <c r="C9" s="134"/>
      <c r="D9" s="134"/>
      <c r="E9" s="134"/>
      <c r="F9" s="134"/>
    </row>
    <row r="10" spans="1:6" s="54" customFormat="1" ht="35.1" customHeight="1" x14ac:dyDescent="0.15">
      <c r="A10" s="56"/>
      <c r="B10" s="59" t="str">
        <f>IFERROR(VLOOKUP(A10,協賛展示出品者!$D$6:$E$205,2,FALSE),"")</f>
        <v/>
      </c>
      <c r="C10" s="134"/>
      <c r="D10" s="134"/>
      <c r="E10" s="134"/>
      <c r="F10" s="134"/>
    </row>
    <row r="11" spans="1:6" s="54" customFormat="1" ht="35.1" customHeight="1" x14ac:dyDescent="0.15">
      <c r="A11" s="56"/>
      <c r="B11" s="59" t="str">
        <f>IFERROR(VLOOKUP(A11,協賛展示出品者!$D$6:$E$205,2,FALSE),"")</f>
        <v/>
      </c>
      <c r="C11" s="134"/>
      <c r="D11" s="134"/>
      <c r="E11" s="134"/>
      <c r="F11" s="134"/>
    </row>
    <row r="12" spans="1:6" s="54" customFormat="1" ht="35.1" customHeight="1" x14ac:dyDescent="0.15">
      <c r="A12" s="56"/>
      <c r="B12" s="59" t="str">
        <f>IFERROR(VLOOKUP(A12,協賛展示出品者!$D$6:$E$205,2,FALSE),"")</f>
        <v/>
      </c>
      <c r="C12" s="134"/>
      <c r="D12" s="134"/>
      <c r="E12" s="134"/>
      <c r="F12" s="134"/>
    </row>
    <row r="13" spans="1:6" s="54" customFormat="1" ht="35.1" customHeight="1" x14ac:dyDescent="0.15">
      <c r="A13" s="56"/>
      <c r="B13" s="59" t="str">
        <f>IFERROR(VLOOKUP(A13,協賛展示出品者!$D$6:$E$205,2,FALSE),"")</f>
        <v/>
      </c>
      <c r="C13" s="134"/>
      <c r="D13" s="134"/>
      <c r="E13" s="134"/>
      <c r="F13" s="134"/>
    </row>
    <row r="14" spans="1:6" s="54" customFormat="1" ht="35.1" customHeight="1" x14ac:dyDescent="0.15">
      <c r="A14" s="56"/>
      <c r="B14" s="59" t="str">
        <f>IFERROR(VLOOKUP(A14,協賛展示出品者!$D$6:$E$205,2,FALSE),"")</f>
        <v/>
      </c>
      <c r="C14" s="134"/>
      <c r="D14" s="134"/>
      <c r="E14" s="134"/>
      <c r="F14" s="134"/>
    </row>
    <row r="15" spans="1:6" s="54" customFormat="1" ht="35.1" customHeight="1" x14ac:dyDescent="0.15">
      <c r="A15" s="56"/>
      <c r="B15" s="59" t="str">
        <f>IFERROR(VLOOKUP(A15,協賛展示出品者!$D$6:$E$205,2,FALSE),"")</f>
        <v/>
      </c>
      <c r="C15" s="134"/>
      <c r="D15" s="134"/>
      <c r="E15" s="134"/>
      <c r="F15" s="134"/>
    </row>
    <row r="16" spans="1:6" s="54" customFormat="1" ht="35.1" customHeight="1" x14ac:dyDescent="0.15">
      <c r="A16" s="56"/>
      <c r="B16" s="59" t="str">
        <f>IFERROR(VLOOKUP(A16,協賛展示出品者!$D$6:$E$205,2,FALSE),"")</f>
        <v/>
      </c>
      <c r="C16" s="134"/>
      <c r="D16" s="134"/>
      <c r="E16" s="134"/>
      <c r="F16" s="134"/>
    </row>
    <row r="17" spans="1:6" s="54" customFormat="1" ht="35.1" customHeight="1" x14ac:dyDescent="0.15">
      <c r="A17" s="56"/>
      <c r="B17" s="59" t="str">
        <f>IFERROR(VLOOKUP(A17,協賛展示出品者!$D$6:$E$205,2,FALSE),"")</f>
        <v/>
      </c>
      <c r="C17" s="134"/>
      <c r="D17" s="134"/>
      <c r="E17" s="134"/>
      <c r="F17" s="134"/>
    </row>
    <row r="18" spans="1:6" s="54" customFormat="1" ht="35.1" customHeight="1" x14ac:dyDescent="0.15">
      <c r="A18" s="56"/>
      <c r="B18" s="59" t="str">
        <f>IFERROR(VLOOKUP(A18,協賛展示出品者!$D$6:$E$205,2,FALSE),"")</f>
        <v/>
      </c>
      <c r="C18" s="134"/>
      <c r="D18" s="134"/>
      <c r="E18" s="134"/>
      <c r="F18" s="134"/>
    </row>
    <row r="19" spans="1:6" s="54" customFormat="1" ht="35.1" customHeight="1" x14ac:dyDescent="0.15">
      <c r="A19" s="56"/>
      <c r="B19" s="59" t="str">
        <f>IFERROR(VLOOKUP(A19,協賛展示出品者!$D$6:$E$205,2,FALSE),"")</f>
        <v/>
      </c>
      <c r="C19" s="134"/>
      <c r="D19" s="134"/>
      <c r="E19" s="134"/>
      <c r="F19" s="134"/>
    </row>
    <row r="20" spans="1:6" s="54" customFormat="1" ht="35.1" customHeight="1" x14ac:dyDescent="0.15">
      <c r="A20" s="56"/>
      <c r="B20" s="59" t="str">
        <f>IFERROR(VLOOKUP(A20,協賛展示出品者!$D$6:$E$205,2,FALSE),"")</f>
        <v/>
      </c>
      <c r="C20" s="134"/>
      <c r="D20" s="134"/>
      <c r="E20" s="134"/>
      <c r="F20" s="134"/>
    </row>
    <row r="21" spans="1:6" s="54" customFormat="1" ht="35.1" customHeight="1" x14ac:dyDescent="0.15">
      <c r="A21" s="56"/>
      <c r="B21" s="59" t="str">
        <f>IFERROR(VLOOKUP(A21,協賛展示出品者!$D$6:$E$205,2,FALSE),"")</f>
        <v/>
      </c>
      <c r="C21" s="134"/>
      <c r="D21" s="134"/>
      <c r="E21" s="134"/>
      <c r="F21" s="134"/>
    </row>
    <row r="22" spans="1:6" s="54" customFormat="1" ht="35.1" customHeight="1" x14ac:dyDescent="0.15">
      <c r="A22" s="56"/>
      <c r="B22" s="59" t="str">
        <f>IFERROR(VLOOKUP(A22,協賛展示出品者!$D$6:$E$205,2,FALSE),"")</f>
        <v/>
      </c>
      <c r="C22" s="134"/>
      <c r="D22" s="134"/>
      <c r="E22" s="134"/>
      <c r="F22" s="134"/>
    </row>
    <row r="23" spans="1:6" s="54" customFormat="1" ht="35.1" customHeight="1" x14ac:dyDescent="0.15">
      <c r="A23" s="56"/>
      <c r="B23" s="59" t="str">
        <f>IFERROR(VLOOKUP(A23,協賛展示出品者!$D$6:$E$205,2,FALSE),"")</f>
        <v/>
      </c>
      <c r="C23" s="134"/>
      <c r="D23" s="134"/>
      <c r="E23" s="134"/>
      <c r="F23" s="134"/>
    </row>
    <row r="24" spans="1:6" s="54" customFormat="1" ht="35.1" customHeight="1" x14ac:dyDescent="0.15">
      <c r="A24" s="56"/>
      <c r="B24" s="59" t="str">
        <f>IFERROR(VLOOKUP(A24,協賛展示出品者!$D$6:$E$205,2,FALSE),"")</f>
        <v/>
      </c>
      <c r="C24" s="134"/>
      <c r="D24" s="134"/>
      <c r="E24" s="134"/>
      <c r="F24" s="134"/>
    </row>
    <row r="25" spans="1:6" s="54" customFormat="1" ht="35.1" customHeight="1" x14ac:dyDescent="0.15">
      <c r="A25" s="56"/>
      <c r="B25" s="59" t="str">
        <f>IFERROR(VLOOKUP(A25,協賛展示出品者!$D$6:$E$205,2,FALSE),"")</f>
        <v/>
      </c>
      <c r="C25" s="134"/>
      <c r="D25" s="134"/>
      <c r="E25" s="134"/>
      <c r="F25" s="134"/>
    </row>
    <row r="26" spans="1:6" s="54" customFormat="1" ht="35.1" customHeight="1" x14ac:dyDescent="0.15">
      <c r="A26" s="56"/>
      <c r="B26" s="59" t="str">
        <f>IFERROR(VLOOKUP(A26,協賛展示出品者!$D$6:$E$205,2,FALSE),"")</f>
        <v/>
      </c>
      <c r="C26" s="134"/>
      <c r="D26" s="134"/>
      <c r="E26" s="134"/>
      <c r="F26" s="134"/>
    </row>
  </sheetData>
  <sheetProtection algorithmName="SHA-512" hashValue="NcFypp4ZrACtQY4/tUjfpKLVNPhe0Q6+apMm4OCTw9CQR4uBerSqn6XfCBX98z3QcPaS2D+H/BtHPctO6Oning==" saltValue="FB3gR/3tZDOwBVx4osGO4w==" spinCount="100000" sheet="1" objects="1" scenarios="1"/>
  <protectedRanges>
    <protectedRange sqref="A7:A26" name="範囲1"/>
  </protectedRanges>
  <mergeCells count="24">
    <mergeCell ref="C14:F14"/>
    <mergeCell ref="D1:F1"/>
    <mergeCell ref="D2:F2"/>
    <mergeCell ref="A4:F4"/>
    <mergeCell ref="C6:F6"/>
    <mergeCell ref="C7:F7"/>
    <mergeCell ref="C8:F8"/>
    <mergeCell ref="C9:F9"/>
    <mergeCell ref="C10:F10"/>
    <mergeCell ref="C11:F11"/>
    <mergeCell ref="C12:F12"/>
    <mergeCell ref="C13:F13"/>
    <mergeCell ref="C15:F15"/>
    <mergeCell ref="C16:F16"/>
    <mergeCell ref="C17:F17"/>
    <mergeCell ref="C23:F23"/>
    <mergeCell ref="C24:F24"/>
    <mergeCell ref="C26:F26"/>
    <mergeCell ref="C18:F18"/>
    <mergeCell ref="C19:F19"/>
    <mergeCell ref="C20:F20"/>
    <mergeCell ref="C21:F21"/>
    <mergeCell ref="C22:F22"/>
    <mergeCell ref="C25:F2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B187"/>
  <sheetViews>
    <sheetView workbookViewId="0">
      <selection activeCell="B169" sqref="B169"/>
    </sheetView>
  </sheetViews>
  <sheetFormatPr defaultRowHeight="13.5" x14ac:dyDescent="0.15"/>
  <cols>
    <col min="1" max="1" width="11.375" style="5" customWidth="1"/>
    <col min="2" max="2" width="25.625" bestFit="1" customWidth="1"/>
    <col min="3" max="3" width="11.375" customWidth="1"/>
  </cols>
  <sheetData>
    <row r="1" spans="1:2" s="9" customFormat="1" ht="17.25" customHeight="1" x14ac:dyDescent="0.15">
      <c r="A1" s="9" t="s">
        <v>96</v>
      </c>
    </row>
    <row r="2" spans="1:2" s="11" customFormat="1" ht="15" customHeight="1" x14ac:dyDescent="0.15">
      <c r="A2" s="10" t="s">
        <v>108</v>
      </c>
      <c r="B2" s="10" t="s">
        <v>2</v>
      </c>
    </row>
    <row r="3" spans="1:2" ht="17.25" customHeight="1" x14ac:dyDescent="0.15">
      <c r="A3" s="62">
        <v>1</v>
      </c>
      <c r="B3" s="82" t="s">
        <v>217</v>
      </c>
    </row>
    <row r="4" spans="1:2" ht="17.25" customHeight="1" x14ac:dyDescent="0.15">
      <c r="A4" s="63">
        <v>2</v>
      </c>
      <c r="B4" s="83" t="s">
        <v>126</v>
      </c>
    </row>
    <row r="5" spans="1:2" ht="17.25" customHeight="1" x14ac:dyDescent="0.15">
      <c r="A5" s="62">
        <v>3</v>
      </c>
      <c r="B5" s="83" t="s">
        <v>193</v>
      </c>
    </row>
    <row r="6" spans="1:2" ht="17.25" customHeight="1" x14ac:dyDescent="0.15">
      <c r="A6" s="63">
        <v>4</v>
      </c>
      <c r="B6" s="83" t="s">
        <v>119</v>
      </c>
    </row>
    <row r="7" spans="1:2" ht="17.25" customHeight="1" x14ac:dyDescent="0.15">
      <c r="A7" s="62">
        <v>5</v>
      </c>
      <c r="B7" s="83" t="s">
        <v>194</v>
      </c>
    </row>
    <row r="8" spans="1:2" ht="17.25" customHeight="1" x14ac:dyDescent="0.15">
      <c r="A8" s="63">
        <v>6</v>
      </c>
      <c r="B8" s="83" t="s">
        <v>118</v>
      </c>
    </row>
    <row r="9" spans="1:2" ht="17.25" customHeight="1" x14ac:dyDescent="0.15">
      <c r="A9" s="62">
        <v>7</v>
      </c>
      <c r="B9" s="83" t="s">
        <v>105</v>
      </c>
    </row>
    <row r="10" spans="1:2" ht="17.25" customHeight="1" x14ac:dyDescent="0.15">
      <c r="A10" s="63">
        <v>8</v>
      </c>
      <c r="B10" s="83" t="s">
        <v>213</v>
      </c>
    </row>
    <row r="11" spans="1:2" ht="17.25" customHeight="1" x14ac:dyDescent="0.15">
      <c r="A11" s="62">
        <v>9</v>
      </c>
      <c r="B11" s="83" t="s">
        <v>218</v>
      </c>
    </row>
    <row r="12" spans="1:2" ht="17.25" customHeight="1" x14ac:dyDescent="0.15">
      <c r="A12" s="63">
        <v>10</v>
      </c>
      <c r="B12" s="83" t="s">
        <v>195</v>
      </c>
    </row>
    <row r="13" spans="1:2" ht="17.25" customHeight="1" x14ac:dyDescent="0.15">
      <c r="A13" s="62">
        <v>11</v>
      </c>
      <c r="B13" s="83" t="s">
        <v>109</v>
      </c>
    </row>
    <row r="14" spans="1:2" ht="17.25" customHeight="1" x14ac:dyDescent="0.15">
      <c r="A14" s="63">
        <v>12</v>
      </c>
      <c r="B14" s="83" t="s">
        <v>110</v>
      </c>
    </row>
    <row r="15" spans="1:2" ht="17.25" customHeight="1" x14ac:dyDescent="0.15">
      <c r="A15" s="62">
        <v>13</v>
      </c>
      <c r="B15" s="83" t="s">
        <v>111</v>
      </c>
    </row>
    <row r="16" spans="1:2" ht="17.25" customHeight="1" x14ac:dyDescent="0.15">
      <c r="A16" s="63">
        <v>14</v>
      </c>
      <c r="B16" s="83" t="s">
        <v>229</v>
      </c>
    </row>
    <row r="17" spans="1:2" ht="17.25" customHeight="1" x14ac:dyDescent="0.15">
      <c r="A17" s="62">
        <v>15</v>
      </c>
      <c r="B17" s="83" t="s">
        <v>227</v>
      </c>
    </row>
    <row r="18" spans="1:2" ht="17.25" customHeight="1" x14ac:dyDescent="0.15">
      <c r="A18" s="63">
        <v>16</v>
      </c>
      <c r="B18" s="83" t="s">
        <v>106</v>
      </c>
    </row>
    <row r="19" spans="1:2" ht="17.25" customHeight="1" x14ac:dyDescent="0.15">
      <c r="A19" s="62">
        <v>17</v>
      </c>
      <c r="B19" s="83" t="s">
        <v>11</v>
      </c>
    </row>
    <row r="20" spans="1:2" ht="17.25" customHeight="1" x14ac:dyDescent="0.15">
      <c r="A20" s="63">
        <v>18</v>
      </c>
      <c r="B20" s="83" t="s">
        <v>129</v>
      </c>
    </row>
    <row r="21" spans="1:2" ht="17.25" customHeight="1" x14ac:dyDescent="0.15">
      <c r="A21" s="62">
        <v>19</v>
      </c>
      <c r="B21" s="83" t="s">
        <v>130</v>
      </c>
    </row>
    <row r="22" spans="1:2" ht="17.25" customHeight="1" x14ac:dyDescent="0.15">
      <c r="A22" s="63">
        <v>20</v>
      </c>
      <c r="B22" s="83" t="s">
        <v>6</v>
      </c>
    </row>
    <row r="23" spans="1:2" ht="17.25" customHeight="1" x14ac:dyDescent="0.15">
      <c r="A23" s="62">
        <v>21</v>
      </c>
      <c r="B23" s="83" t="s">
        <v>117</v>
      </c>
    </row>
    <row r="24" spans="1:2" ht="17.25" customHeight="1" x14ac:dyDescent="0.15">
      <c r="A24" s="63">
        <v>22</v>
      </c>
      <c r="B24" s="83" t="s">
        <v>7</v>
      </c>
    </row>
    <row r="25" spans="1:2" ht="17.25" customHeight="1" x14ac:dyDescent="0.15">
      <c r="A25" s="62">
        <v>23</v>
      </c>
      <c r="B25" s="83" t="s">
        <v>196</v>
      </c>
    </row>
    <row r="26" spans="1:2" ht="17.25" customHeight="1" x14ac:dyDescent="0.15">
      <c r="A26" s="63">
        <v>24</v>
      </c>
      <c r="B26" s="83" t="s">
        <v>101</v>
      </c>
    </row>
    <row r="27" spans="1:2" ht="17.25" customHeight="1" x14ac:dyDescent="0.15">
      <c r="A27" s="62">
        <v>25</v>
      </c>
      <c r="B27" s="83" t="s">
        <v>102</v>
      </c>
    </row>
    <row r="28" spans="1:2" ht="17.25" customHeight="1" x14ac:dyDescent="0.15">
      <c r="A28" s="63">
        <v>26</v>
      </c>
      <c r="B28" s="83" t="s">
        <v>131</v>
      </c>
    </row>
    <row r="29" spans="1:2" ht="17.25" customHeight="1" x14ac:dyDescent="0.15">
      <c r="A29" s="62">
        <v>27</v>
      </c>
      <c r="B29" s="83" t="s">
        <v>132</v>
      </c>
    </row>
    <row r="30" spans="1:2" ht="17.25" customHeight="1" x14ac:dyDescent="0.15">
      <c r="A30" s="63">
        <v>28</v>
      </c>
      <c r="B30" s="83" t="s">
        <v>197</v>
      </c>
    </row>
    <row r="31" spans="1:2" ht="17.25" customHeight="1" x14ac:dyDescent="0.15">
      <c r="A31" s="62">
        <v>29</v>
      </c>
      <c r="B31" s="83" t="s">
        <v>198</v>
      </c>
    </row>
    <row r="32" spans="1:2" ht="17.25" customHeight="1" x14ac:dyDescent="0.15">
      <c r="A32" s="63">
        <v>30</v>
      </c>
      <c r="B32" s="83" t="s">
        <v>199</v>
      </c>
    </row>
    <row r="33" spans="1:2" ht="17.25" customHeight="1" x14ac:dyDescent="0.15">
      <c r="A33" s="62">
        <v>31</v>
      </c>
      <c r="B33" s="83" t="s">
        <v>120</v>
      </c>
    </row>
    <row r="34" spans="1:2" ht="17.25" customHeight="1" x14ac:dyDescent="0.15">
      <c r="A34" s="63">
        <v>32</v>
      </c>
      <c r="B34" s="83" t="s">
        <v>121</v>
      </c>
    </row>
    <row r="35" spans="1:2" ht="17.25" customHeight="1" x14ac:dyDescent="0.15">
      <c r="A35" s="62">
        <v>33</v>
      </c>
      <c r="B35" s="83" t="s">
        <v>137</v>
      </c>
    </row>
    <row r="36" spans="1:2" ht="17.25" customHeight="1" x14ac:dyDescent="0.15">
      <c r="A36" s="63">
        <v>34</v>
      </c>
      <c r="B36" s="83" t="s">
        <v>127</v>
      </c>
    </row>
    <row r="37" spans="1:2" ht="17.25" customHeight="1" x14ac:dyDescent="0.15">
      <c r="A37" s="62">
        <v>35</v>
      </c>
      <c r="B37" s="83" t="s">
        <v>122</v>
      </c>
    </row>
    <row r="38" spans="1:2" ht="17.25" customHeight="1" x14ac:dyDescent="0.15">
      <c r="A38" s="63">
        <v>36</v>
      </c>
      <c r="B38" s="83" t="s">
        <v>136</v>
      </c>
    </row>
    <row r="39" spans="1:2" ht="17.25" customHeight="1" x14ac:dyDescent="0.15">
      <c r="A39" s="62">
        <v>37</v>
      </c>
      <c r="B39" s="83" t="s">
        <v>115</v>
      </c>
    </row>
    <row r="40" spans="1:2" ht="17.25" customHeight="1" x14ac:dyDescent="0.15">
      <c r="A40" s="63">
        <v>38</v>
      </c>
      <c r="B40" s="83" t="s">
        <v>114</v>
      </c>
    </row>
    <row r="41" spans="1:2" ht="17.25" customHeight="1" x14ac:dyDescent="0.15">
      <c r="A41" s="62">
        <v>39</v>
      </c>
      <c r="B41" s="83" t="s">
        <v>113</v>
      </c>
    </row>
    <row r="42" spans="1:2" ht="17.25" customHeight="1" x14ac:dyDescent="0.15">
      <c r="A42" s="63">
        <v>40</v>
      </c>
      <c r="B42" s="83" t="s">
        <v>200</v>
      </c>
    </row>
    <row r="43" spans="1:2" ht="17.25" customHeight="1" x14ac:dyDescent="0.15">
      <c r="A43" s="62">
        <v>41</v>
      </c>
      <c r="B43" s="83" t="s">
        <v>201</v>
      </c>
    </row>
    <row r="44" spans="1:2" ht="17.25" customHeight="1" x14ac:dyDescent="0.15">
      <c r="A44" s="63">
        <v>42</v>
      </c>
      <c r="B44" s="83" t="s">
        <v>112</v>
      </c>
    </row>
    <row r="45" spans="1:2" ht="17.25" customHeight="1" x14ac:dyDescent="0.15">
      <c r="A45" s="62">
        <v>43</v>
      </c>
      <c r="B45" s="83" t="s">
        <v>230</v>
      </c>
    </row>
    <row r="46" spans="1:2" ht="17.25" customHeight="1" x14ac:dyDescent="0.15">
      <c r="A46" s="63">
        <v>44</v>
      </c>
      <c r="B46" s="83" t="s">
        <v>202</v>
      </c>
    </row>
    <row r="47" spans="1:2" ht="17.25" customHeight="1" x14ac:dyDescent="0.15">
      <c r="A47" s="62">
        <v>45</v>
      </c>
      <c r="B47" s="83" t="s">
        <v>135</v>
      </c>
    </row>
    <row r="48" spans="1:2" ht="17.25" customHeight="1" x14ac:dyDescent="0.15">
      <c r="A48" s="63">
        <v>46</v>
      </c>
      <c r="B48" s="83" t="s">
        <v>128</v>
      </c>
    </row>
    <row r="49" spans="1:2" ht="17.25" customHeight="1" x14ac:dyDescent="0.15">
      <c r="A49" s="62">
        <v>47</v>
      </c>
      <c r="B49" s="83" t="s">
        <v>203</v>
      </c>
    </row>
    <row r="50" spans="1:2" ht="17.25" customHeight="1" x14ac:dyDescent="0.15">
      <c r="A50" s="63">
        <v>48</v>
      </c>
      <c r="B50" s="83" t="s">
        <v>123</v>
      </c>
    </row>
    <row r="51" spans="1:2" ht="17.25" customHeight="1" x14ac:dyDescent="0.15">
      <c r="A51" s="62">
        <v>49</v>
      </c>
      <c r="B51" s="83" t="s">
        <v>219</v>
      </c>
    </row>
    <row r="52" spans="1:2" ht="17.25" customHeight="1" x14ac:dyDescent="0.15">
      <c r="A52" s="63">
        <v>50</v>
      </c>
      <c r="B52" s="83" t="s">
        <v>4</v>
      </c>
    </row>
    <row r="53" spans="1:2" ht="17.25" customHeight="1" x14ac:dyDescent="0.15">
      <c r="A53" s="62">
        <v>51</v>
      </c>
      <c r="B53" s="83" t="s">
        <v>5</v>
      </c>
    </row>
    <row r="54" spans="1:2" ht="17.25" customHeight="1" x14ac:dyDescent="0.15">
      <c r="A54" s="63">
        <v>52</v>
      </c>
      <c r="B54" s="83" t="s">
        <v>220</v>
      </c>
    </row>
    <row r="55" spans="1:2" ht="17.25" customHeight="1" x14ac:dyDescent="0.15">
      <c r="A55" s="62">
        <v>53</v>
      </c>
      <c r="B55" s="83" t="s">
        <v>9</v>
      </c>
    </row>
    <row r="56" spans="1:2" ht="17.25" customHeight="1" x14ac:dyDescent="0.15">
      <c r="A56" s="63">
        <v>54</v>
      </c>
      <c r="B56" s="84" t="s">
        <v>8</v>
      </c>
    </row>
    <row r="57" spans="1:2" ht="17.25" customHeight="1" x14ac:dyDescent="0.15">
      <c r="A57" s="62">
        <v>55</v>
      </c>
      <c r="B57" s="84" t="s">
        <v>10</v>
      </c>
    </row>
    <row r="58" spans="1:2" ht="17.25" customHeight="1" x14ac:dyDescent="0.15">
      <c r="A58" s="63">
        <v>56</v>
      </c>
      <c r="B58" s="84" t="s">
        <v>124</v>
      </c>
    </row>
    <row r="59" spans="1:2" ht="17.25" customHeight="1" x14ac:dyDescent="0.15">
      <c r="A59" s="62">
        <v>57</v>
      </c>
      <c r="B59" s="84" t="s">
        <v>125</v>
      </c>
    </row>
    <row r="60" spans="1:2" ht="17.25" customHeight="1" x14ac:dyDescent="0.15">
      <c r="A60" s="63">
        <v>58</v>
      </c>
      <c r="B60" s="84" t="s">
        <v>116</v>
      </c>
    </row>
    <row r="61" spans="1:2" ht="17.25" customHeight="1" x14ac:dyDescent="0.15">
      <c r="A61" s="62">
        <v>59</v>
      </c>
      <c r="B61" s="84" t="s">
        <v>104</v>
      </c>
    </row>
    <row r="62" spans="1:2" ht="17.25" customHeight="1" x14ac:dyDescent="0.15">
      <c r="A62" s="63">
        <v>60</v>
      </c>
      <c r="B62" s="85" t="s">
        <v>103</v>
      </c>
    </row>
    <row r="63" spans="1:2" ht="17.25" customHeight="1" x14ac:dyDescent="0.15">
      <c r="A63" s="62">
        <v>101</v>
      </c>
      <c r="B63" s="83" t="s">
        <v>13</v>
      </c>
    </row>
    <row r="64" spans="1:2" ht="17.25" customHeight="1" x14ac:dyDescent="0.15">
      <c r="A64" s="63">
        <v>102</v>
      </c>
      <c r="B64" s="83" t="s">
        <v>12</v>
      </c>
    </row>
    <row r="65" spans="1:2" ht="17.25" customHeight="1" x14ac:dyDescent="0.15">
      <c r="A65" s="62">
        <v>103</v>
      </c>
      <c r="B65" s="83" t="s">
        <v>16</v>
      </c>
    </row>
    <row r="66" spans="1:2" ht="17.25" customHeight="1" x14ac:dyDescent="0.15">
      <c r="A66" s="63">
        <v>104</v>
      </c>
      <c r="B66" s="83" t="s">
        <v>15</v>
      </c>
    </row>
    <row r="67" spans="1:2" ht="17.25" customHeight="1" x14ac:dyDescent="0.15">
      <c r="A67" s="62">
        <v>105</v>
      </c>
      <c r="B67" s="83" t="s">
        <v>14</v>
      </c>
    </row>
    <row r="68" spans="1:2" ht="17.25" customHeight="1" x14ac:dyDescent="0.15">
      <c r="A68" s="63">
        <v>106</v>
      </c>
      <c r="B68" s="83" t="s">
        <v>17</v>
      </c>
    </row>
    <row r="69" spans="1:2" ht="17.25" customHeight="1" x14ac:dyDescent="0.15">
      <c r="A69" s="62">
        <v>107</v>
      </c>
      <c r="B69" s="83" t="s">
        <v>19</v>
      </c>
    </row>
    <row r="70" spans="1:2" ht="17.25" customHeight="1" x14ac:dyDescent="0.15">
      <c r="A70" s="63">
        <v>108</v>
      </c>
      <c r="B70" s="83" t="s">
        <v>231</v>
      </c>
    </row>
    <row r="71" spans="1:2" ht="17.25" customHeight="1" x14ac:dyDescent="0.15">
      <c r="A71" s="62">
        <v>109</v>
      </c>
      <c r="B71" s="83" t="s">
        <v>18</v>
      </c>
    </row>
    <row r="72" spans="1:2" ht="17.25" customHeight="1" x14ac:dyDescent="0.15">
      <c r="A72" s="63">
        <v>110</v>
      </c>
      <c r="B72" s="83" t="s">
        <v>20</v>
      </c>
    </row>
    <row r="73" spans="1:2" ht="17.25" customHeight="1" x14ac:dyDescent="0.15">
      <c r="A73" s="62">
        <v>111</v>
      </c>
      <c r="B73" s="83" t="s">
        <v>232</v>
      </c>
    </row>
    <row r="74" spans="1:2" ht="17.25" customHeight="1" x14ac:dyDescent="0.15">
      <c r="A74" s="63">
        <v>112</v>
      </c>
      <c r="B74" s="83" t="s">
        <v>22</v>
      </c>
    </row>
    <row r="75" spans="1:2" ht="17.25" customHeight="1" x14ac:dyDescent="0.15">
      <c r="A75" s="62">
        <v>113</v>
      </c>
      <c r="B75" s="83" t="s">
        <v>21</v>
      </c>
    </row>
    <row r="76" spans="1:2" ht="17.25" customHeight="1" x14ac:dyDescent="0.15">
      <c r="A76" s="63">
        <v>114</v>
      </c>
      <c r="B76" s="83" t="s">
        <v>23</v>
      </c>
    </row>
    <row r="77" spans="1:2" ht="17.25" customHeight="1" x14ac:dyDescent="0.15">
      <c r="A77" s="62">
        <v>115</v>
      </c>
      <c r="B77" s="83" t="s">
        <v>24</v>
      </c>
    </row>
    <row r="78" spans="1:2" ht="17.25" customHeight="1" x14ac:dyDescent="0.15">
      <c r="A78" s="63">
        <v>116</v>
      </c>
      <c r="B78" s="83" t="s">
        <v>25</v>
      </c>
    </row>
    <row r="79" spans="1:2" ht="17.25" customHeight="1" x14ac:dyDescent="0.15">
      <c r="A79" s="62">
        <v>117</v>
      </c>
      <c r="B79" s="83" t="s">
        <v>30</v>
      </c>
    </row>
    <row r="80" spans="1:2" ht="17.25" customHeight="1" x14ac:dyDescent="0.15">
      <c r="A80" s="63">
        <v>118</v>
      </c>
      <c r="B80" s="83" t="s">
        <v>31</v>
      </c>
    </row>
    <row r="81" spans="1:2" ht="17.25" customHeight="1" x14ac:dyDescent="0.15">
      <c r="A81" s="62">
        <v>119</v>
      </c>
      <c r="B81" s="83" t="s">
        <v>32</v>
      </c>
    </row>
    <row r="82" spans="1:2" ht="17.25" customHeight="1" x14ac:dyDescent="0.15">
      <c r="A82" s="63">
        <v>120</v>
      </c>
      <c r="B82" s="83" t="s">
        <v>33</v>
      </c>
    </row>
    <row r="83" spans="1:2" ht="17.25" customHeight="1" x14ac:dyDescent="0.15">
      <c r="A83" s="62">
        <v>121</v>
      </c>
      <c r="B83" s="83" t="s">
        <v>34</v>
      </c>
    </row>
    <row r="84" spans="1:2" ht="17.25" customHeight="1" x14ac:dyDescent="0.15">
      <c r="A84" s="63">
        <v>122</v>
      </c>
      <c r="B84" s="83" t="s">
        <v>35</v>
      </c>
    </row>
    <row r="85" spans="1:2" ht="17.25" customHeight="1" x14ac:dyDescent="0.15">
      <c r="A85" s="62">
        <v>123</v>
      </c>
      <c r="B85" s="83" t="s">
        <v>36</v>
      </c>
    </row>
    <row r="86" spans="1:2" ht="17.25" customHeight="1" x14ac:dyDescent="0.15">
      <c r="A86" s="63">
        <v>124</v>
      </c>
      <c r="B86" s="83" t="s">
        <v>37</v>
      </c>
    </row>
    <row r="87" spans="1:2" ht="17.25" customHeight="1" x14ac:dyDescent="0.15">
      <c r="A87" s="62">
        <v>125</v>
      </c>
      <c r="B87" s="83" t="s">
        <v>38</v>
      </c>
    </row>
    <row r="88" spans="1:2" ht="17.25" customHeight="1" x14ac:dyDescent="0.15">
      <c r="A88" s="63">
        <v>126</v>
      </c>
      <c r="B88" s="83" t="s">
        <v>39</v>
      </c>
    </row>
    <row r="89" spans="1:2" ht="17.25" customHeight="1" x14ac:dyDescent="0.15">
      <c r="A89" s="62">
        <v>127</v>
      </c>
      <c r="B89" s="83" t="s">
        <v>221</v>
      </c>
    </row>
    <row r="90" spans="1:2" ht="17.25" customHeight="1" x14ac:dyDescent="0.15">
      <c r="A90" s="63">
        <v>128</v>
      </c>
      <c r="B90" s="83" t="s">
        <v>40</v>
      </c>
    </row>
    <row r="91" spans="1:2" ht="17.25" customHeight="1" x14ac:dyDescent="0.15">
      <c r="A91" s="62">
        <v>129</v>
      </c>
      <c r="B91" s="83" t="s">
        <v>41</v>
      </c>
    </row>
    <row r="92" spans="1:2" ht="17.25" customHeight="1" x14ac:dyDescent="0.15">
      <c r="A92" s="63">
        <v>130</v>
      </c>
      <c r="B92" s="83" t="s">
        <v>42</v>
      </c>
    </row>
    <row r="93" spans="1:2" ht="17.25" customHeight="1" x14ac:dyDescent="0.15">
      <c r="A93" s="62">
        <v>131</v>
      </c>
      <c r="B93" s="83" t="s">
        <v>43</v>
      </c>
    </row>
    <row r="94" spans="1:2" ht="17.25" customHeight="1" x14ac:dyDescent="0.15">
      <c r="A94" s="63">
        <v>132</v>
      </c>
      <c r="B94" s="83" t="s">
        <v>52</v>
      </c>
    </row>
    <row r="95" spans="1:2" ht="17.25" customHeight="1" x14ac:dyDescent="0.15">
      <c r="A95" s="62">
        <v>133</v>
      </c>
      <c r="B95" s="83" t="s">
        <v>48</v>
      </c>
    </row>
    <row r="96" spans="1:2" ht="17.25" customHeight="1" x14ac:dyDescent="0.15">
      <c r="A96" s="63">
        <v>134</v>
      </c>
      <c r="B96" s="83" t="s">
        <v>47</v>
      </c>
    </row>
    <row r="97" spans="1:2" ht="17.25" customHeight="1" x14ac:dyDescent="0.15">
      <c r="A97" s="62">
        <v>135</v>
      </c>
      <c r="B97" s="83" t="s">
        <v>44</v>
      </c>
    </row>
    <row r="98" spans="1:2" ht="17.25" customHeight="1" x14ac:dyDescent="0.15">
      <c r="A98" s="63">
        <v>136</v>
      </c>
      <c r="B98" s="83" t="s">
        <v>45</v>
      </c>
    </row>
    <row r="99" spans="1:2" ht="17.25" customHeight="1" x14ac:dyDescent="0.15">
      <c r="A99" s="62">
        <v>137</v>
      </c>
      <c r="B99" s="83" t="s">
        <v>46</v>
      </c>
    </row>
    <row r="100" spans="1:2" ht="17.25" customHeight="1" x14ac:dyDescent="0.15">
      <c r="A100" s="63">
        <v>138</v>
      </c>
      <c r="B100" s="83" t="s">
        <v>49</v>
      </c>
    </row>
    <row r="101" spans="1:2" ht="17.25" customHeight="1" x14ac:dyDescent="0.15">
      <c r="A101" s="62">
        <v>139</v>
      </c>
      <c r="B101" s="83" t="s">
        <v>50</v>
      </c>
    </row>
    <row r="102" spans="1:2" ht="17.25" customHeight="1" x14ac:dyDescent="0.15">
      <c r="A102" s="63">
        <v>140</v>
      </c>
      <c r="B102" s="83" t="s">
        <v>51</v>
      </c>
    </row>
    <row r="103" spans="1:2" ht="17.25" customHeight="1" x14ac:dyDescent="0.15">
      <c r="A103" s="62">
        <v>141</v>
      </c>
      <c r="B103" s="83" t="s">
        <v>27</v>
      </c>
    </row>
    <row r="104" spans="1:2" ht="17.25" customHeight="1" x14ac:dyDescent="0.15">
      <c r="A104" s="63">
        <v>142</v>
      </c>
      <c r="B104" s="83" t="s">
        <v>26</v>
      </c>
    </row>
    <row r="105" spans="1:2" ht="17.25" customHeight="1" x14ac:dyDescent="0.15">
      <c r="A105" s="62">
        <v>143</v>
      </c>
      <c r="B105" s="83" t="s">
        <v>28</v>
      </c>
    </row>
    <row r="106" spans="1:2" ht="17.25" customHeight="1" x14ac:dyDescent="0.15">
      <c r="A106" s="63">
        <v>144</v>
      </c>
      <c r="B106" s="83" t="s">
        <v>29</v>
      </c>
    </row>
    <row r="107" spans="1:2" ht="17.25" customHeight="1" x14ac:dyDescent="0.15">
      <c r="A107" s="62">
        <v>145</v>
      </c>
      <c r="B107" s="83" t="s">
        <v>54</v>
      </c>
    </row>
    <row r="108" spans="1:2" ht="17.25" customHeight="1" x14ac:dyDescent="0.15">
      <c r="A108" s="63">
        <v>146</v>
      </c>
      <c r="B108" s="83" t="s">
        <v>53</v>
      </c>
    </row>
    <row r="109" spans="1:2" ht="17.25" customHeight="1" x14ac:dyDescent="0.15">
      <c r="A109" s="62">
        <v>147</v>
      </c>
      <c r="B109" s="83" t="s">
        <v>55</v>
      </c>
    </row>
    <row r="110" spans="1:2" ht="17.25" customHeight="1" x14ac:dyDescent="0.15">
      <c r="A110" s="63">
        <v>148</v>
      </c>
      <c r="B110" s="83" t="s">
        <v>56</v>
      </c>
    </row>
    <row r="111" spans="1:2" ht="17.25" customHeight="1" x14ac:dyDescent="0.15">
      <c r="A111" s="62">
        <v>149</v>
      </c>
      <c r="B111" s="83" t="s">
        <v>57</v>
      </c>
    </row>
    <row r="112" spans="1:2" ht="17.25" customHeight="1" x14ac:dyDescent="0.15">
      <c r="A112" s="63">
        <v>150</v>
      </c>
      <c r="B112" s="83" t="s">
        <v>58</v>
      </c>
    </row>
    <row r="113" spans="1:2" ht="17.25" customHeight="1" x14ac:dyDescent="0.15">
      <c r="A113" s="62">
        <v>151</v>
      </c>
      <c r="B113" s="83" t="s">
        <v>60</v>
      </c>
    </row>
    <row r="114" spans="1:2" ht="17.25" customHeight="1" x14ac:dyDescent="0.15">
      <c r="A114" s="63">
        <v>152</v>
      </c>
      <c r="B114" s="83" t="s">
        <v>62</v>
      </c>
    </row>
    <row r="115" spans="1:2" ht="17.25" customHeight="1" x14ac:dyDescent="0.15">
      <c r="A115" s="62">
        <v>153</v>
      </c>
      <c r="B115" s="83" t="s">
        <v>59</v>
      </c>
    </row>
    <row r="116" spans="1:2" ht="17.25" customHeight="1" x14ac:dyDescent="0.15">
      <c r="A116" s="63">
        <v>154</v>
      </c>
      <c r="B116" s="85" t="s">
        <v>61</v>
      </c>
    </row>
    <row r="117" spans="1:2" ht="17.25" customHeight="1" x14ac:dyDescent="0.15">
      <c r="A117" s="62">
        <v>201</v>
      </c>
      <c r="B117" s="83" t="s">
        <v>63</v>
      </c>
    </row>
    <row r="118" spans="1:2" ht="17.25" customHeight="1" x14ac:dyDescent="0.15">
      <c r="A118" s="63">
        <v>202</v>
      </c>
      <c r="B118" s="83" t="s">
        <v>64</v>
      </c>
    </row>
    <row r="119" spans="1:2" ht="17.25" customHeight="1" x14ac:dyDescent="0.15">
      <c r="A119" s="62">
        <v>203</v>
      </c>
      <c r="B119" s="83" t="s">
        <v>65</v>
      </c>
    </row>
    <row r="120" spans="1:2" ht="17.25" customHeight="1" x14ac:dyDescent="0.15">
      <c r="A120" s="62">
        <v>204</v>
      </c>
      <c r="B120" s="83" t="s">
        <v>66</v>
      </c>
    </row>
    <row r="121" spans="1:2" ht="17.25" customHeight="1" x14ac:dyDescent="0.15">
      <c r="A121" s="63">
        <v>205</v>
      </c>
      <c r="B121" s="83" t="s">
        <v>233</v>
      </c>
    </row>
    <row r="122" spans="1:2" ht="17.25" customHeight="1" x14ac:dyDescent="0.15">
      <c r="A122" s="62">
        <v>206</v>
      </c>
      <c r="B122" s="83" t="s">
        <v>67</v>
      </c>
    </row>
    <row r="123" spans="1:2" ht="17.25" customHeight="1" x14ac:dyDescent="0.15">
      <c r="A123" s="62">
        <v>207</v>
      </c>
      <c r="B123" s="83" t="s">
        <v>68</v>
      </c>
    </row>
    <row r="124" spans="1:2" ht="17.25" customHeight="1" x14ac:dyDescent="0.15">
      <c r="A124" s="63">
        <v>208</v>
      </c>
      <c r="B124" s="83" t="s">
        <v>70</v>
      </c>
    </row>
    <row r="125" spans="1:2" ht="17.25" customHeight="1" x14ac:dyDescent="0.15">
      <c r="A125" s="62">
        <v>209</v>
      </c>
      <c r="B125" s="83" t="s">
        <v>71</v>
      </c>
    </row>
    <row r="126" spans="1:2" ht="17.25" customHeight="1" x14ac:dyDescent="0.15">
      <c r="A126" s="62">
        <v>210</v>
      </c>
      <c r="B126" s="83" t="s">
        <v>204</v>
      </c>
    </row>
    <row r="127" spans="1:2" ht="17.25" customHeight="1" x14ac:dyDescent="0.15">
      <c r="A127" s="63">
        <v>211</v>
      </c>
      <c r="B127" s="83" t="s">
        <v>72</v>
      </c>
    </row>
    <row r="128" spans="1:2" ht="17.25" customHeight="1" x14ac:dyDescent="0.15">
      <c r="A128" s="62">
        <v>212</v>
      </c>
      <c r="B128" s="83" t="s">
        <v>73</v>
      </c>
    </row>
    <row r="129" spans="1:2" ht="17.25" customHeight="1" x14ac:dyDescent="0.15">
      <c r="A129" s="62">
        <v>213</v>
      </c>
      <c r="B129" s="83" t="s">
        <v>222</v>
      </c>
    </row>
    <row r="130" spans="1:2" ht="17.25" customHeight="1" x14ac:dyDescent="0.15">
      <c r="A130" s="63">
        <v>214</v>
      </c>
      <c r="B130" s="83" t="s">
        <v>107</v>
      </c>
    </row>
    <row r="131" spans="1:2" ht="17.25" customHeight="1" x14ac:dyDescent="0.15">
      <c r="A131" s="62">
        <v>215</v>
      </c>
      <c r="B131" s="83" t="s">
        <v>77</v>
      </c>
    </row>
    <row r="132" spans="1:2" ht="17.25" customHeight="1" x14ac:dyDescent="0.15">
      <c r="A132" s="62">
        <v>216</v>
      </c>
      <c r="B132" s="83" t="s">
        <v>74</v>
      </c>
    </row>
    <row r="133" spans="1:2" ht="17.25" customHeight="1" x14ac:dyDescent="0.15">
      <c r="A133" s="63">
        <v>217</v>
      </c>
      <c r="B133" s="83" t="s">
        <v>75</v>
      </c>
    </row>
    <row r="134" spans="1:2" ht="17.25" customHeight="1" x14ac:dyDescent="0.15">
      <c r="A134" s="62">
        <v>218</v>
      </c>
      <c r="B134" s="83" t="s">
        <v>76</v>
      </c>
    </row>
    <row r="135" spans="1:2" ht="17.25" customHeight="1" x14ac:dyDescent="0.15">
      <c r="A135" s="62">
        <v>219</v>
      </c>
      <c r="B135" s="83" t="s">
        <v>69</v>
      </c>
    </row>
    <row r="136" spans="1:2" ht="17.25" customHeight="1" x14ac:dyDescent="0.15">
      <c r="A136" s="63">
        <v>220</v>
      </c>
      <c r="B136" s="83" t="s">
        <v>78</v>
      </c>
    </row>
    <row r="137" spans="1:2" ht="17.25" customHeight="1" x14ac:dyDescent="0.15">
      <c r="A137" s="62">
        <v>221</v>
      </c>
      <c r="B137" s="83" t="s">
        <v>79</v>
      </c>
    </row>
    <row r="138" spans="1:2" ht="17.25" customHeight="1" x14ac:dyDescent="0.15">
      <c r="A138" s="62">
        <v>222</v>
      </c>
      <c r="B138" s="83" t="s">
        <v>80</v>
      </c>
    </row>
    <row r="139" spans="1:2" ht="17.25" customHeight="1" x14ac:dyDescent="0.15">
      <c r="A139" s="63">
        <v>223</v>
      </c>
      <c r="B139" s="83" t="s">
        <v>81</v>
      </c>
    </row>
    <row r="140" spans="1:2" ht="17.25" customHeight="1" x14ac:dyDescent="0.15">
      <c r="A140" s="62">
        <v>224</v>
      </c>
      <c r="B140" s="83" t="s">
        <v>98</v>
      </c>
    </row>
    <row r="141" spans="1:2" ht="17.25" customHeight="1" x14ac:dyDescent="0.15">
      <c r="A141" s="62">
        <v>225</v>
      </c>
      <c r="B141" s="83" t="s">
        <v>99</v>
      </c>
    </row>
    <row r="142" spans="1:2" ht="17.25" customHeight="1" x14ac:dyDescent="0.15">
      <c r="A142" s="63">
        <v>226</v>
      </c>
      <c r="B142" s="83" t="s">
        <v>100</v>
      </c>
    </row>
    <row r="143" spans="1:2" ht="17.25" customHeight="1" x14ac:dyDescent="0.15">
      <c r="A143" s="62">
        <v>227</v>
      </c>
      <c r="B143" s="83" t="s">
        <v>205</v>
      </c>
    </row>
    <row r="144" spans="1:2" ht="17.25" customHeight="1" x14ac:dyDescent="0.15">
      <c r="A144" s="62">
        <v>251</v>
      </c>
      <c r="B144" s="83" t="s">
        <v>82</v>
      </c>
    </row>
    <row r="145" spans="1:2" ht="17.25" customHeight="1" x14ac:dyDescent="0.15">
      <c r="A145" s="62">
        <v>252</v>
      </c>
      <c r="B145" s="83" t="s">
        <v>206</v>
      </c>
    </row>
    <row r="146" spans="1:2" ht="17.25" customHeight="1" x14ac:dyDescent="0.15">
      <c r="A146" s="62">
        <v>261</v>
      </c>
      <c r="B146" s="83" t="s">
        <v>157</v>
      </c>
    </row>
    <row r="147" spans="1:2" ht="17.25" customHeight="1" x14ac:dyDescent="0.15">
      <c r="A147" s="63">
        <v>262</v>
      </c>
      <c r="B147" s="86" t="s">
        <v>158</v>
      </c>
    </row>
    <row r="148" spans="1:2" ht="17.25" customHeight="1" x14ac:dyDescent="0.15">
      <c r="A148" s="62">
        <v>263</v>
      </c>
      <c r="B148" s="83" t="s">
        <v>159</v>
      </c>
    </row>
    <row r="149" spans="1:2" ht="17.25" customHeight="1" x14ac:dyDescent="0.15">
      <c r="A149" s="63">
        <v>264</v>
      </c>
      <c r="B149" s="83" t="s">
        <v>160</v>
      </c>
    </row>
    <row r="150" spans="1:2" ht="17.25" customHeight="1" x14ac:dyDescent="0.15">
      <c r="A150" s="62">
        <v>265</v>
      </c>
      <c r="B150" s="83" t="s">
        <v>161</v>
      </c>
    </row>
    <row r="151" spans="1:2" ht="17.25" customHeight="1" x14ac:dyDescent="0.15">
      <c r="A151" s="63">
        <v>266</v>
      </c>
      <c r="B151" s="83" t="s">
        <v>162</v>
      </c>
    </row>
    <row r="152" spans="1:2" ht="17.25" customHeight="1" x14ac:dyDescent="0.15">
      <c r="A152" s="62">
        <v>267</v>
      </c>
      <c r="B152" s="83" t="s">
        <v>163</v>
      </c>
    </row>
    <row r="153" spans="1:2" ht="17.25" customHeight="1" x14ac:dyDescent="0.15">
      <c r="A153" s="63">
        <v>268</v>
      </c>
      <c r="B153" s="83" t="s">
        <v>164</v>
      </c>
    </row>
    <row r="154" spans="1:2" ht="17.25" customHeight="1" x14ac:dyDescent="0.15">
      <c r="A154" s="62">
        <v>269</v>
      </c>
      <c r="B154" s="84" t="s">
        <v>165</v>
      </c>
    </row>
    <row r="155" spans="1:2" ht="17.25" customHeight="1" x14ac:dyDescent="0.15">
      <c r="A155" s="63">
        <v>270</v>
      </c>
      <c r="B155" s="84" t="s">
        <v>166</v>
      </c>
    </row>
    <row r="156" spans="1:2" ht="17.25" customHeight="1" x14ac:dyDescent="0.15">
      <c r="A156" s="62">
        <v>271</v>
      </c>
      <c r="B156" s="84" t="s">
        <v>223</v>
      </c>
    </row>
    <row r="157" spans="1:2" ht="17.25" customHeight="1" x14ac:dyDescent="0.15">
      <c r="A157" s="63">
        <v>272</v>
      </c>
      <c r="B157" s="84" t="s">
        <v>167</v>
      </c>
    </row>
    <row r="158" spans="1:2" ht="17.25" customHeight="1" x14ac:dyDescent="0.15">
      <c r="A158" s="62">
        <v>273</v>
      </c>
      <c r="B158" s="84" t="s">
        <v>168</v>
      </c>
    </row>
    <row r="159" spans="1:2" ht="17.25" customHeight="1" x14ac:dyDescent="0.15">
      <c r="A159" s="63">
        <v>274</v>
      </c>
      <c r="B159" s="84" t="s">
        <v>169</v>
      </c>
    </row>
    <row r="160" spans="1:2" ht="17.25" customHeight="1" x14ac:dyDescent="0.15">
      <c r="A160" s="62">
        <v>275</v>
      </c>
      <c r="B160" s="84" t="s">
        <v>170</v>
      </c>
    </row>
    <row r="161" spans="1:2" ht="17.25" customHeight="1" x14ac:dyDescent="0.15">
      <c r="A161" s="63">
        <v>276</v>
      </c>
      <c r="B161" s="84" t="s">
        <v>171</v>
      </c>
    </row>
    <row r="162" spans="1:2" ht="17.25" customHeight="1" x14ac:dyDescent="0.15">
      <c r="A162" s="62">
        <v>277</v>
      </c>
      <c r="B162" s="84" t="s">
        <v>172</v>
      </c>
    </row>
    <row r="163" spans="1:2" ht="17.25" customHeight="1" x14ac:dyDescent="0.15">
      <c r="A163" s="63">
        <v>278</v>
      </c>
      <c r="B163" s="84" t="s">
        <v>173</v>
      </c>
    </row>
    <row r="164" spans="1:2" ht="17.25" customHeight="1" x14ac:dyDescent="0.15">
      <c r="A164" s="62">
        <v>279</v>
      </c>
      <c r="B164" s="84" t="s">
        <v>174</v>
      </c>
    </row>
    <row r="165" spans="1:2" ht="17.25" customHeight="1" x14ac:dyDescent="0.15">
      <c r="A165" s="63">
        <v>280</v>
      </c>
      <c r="B165" s="84" t="s">
        <v>175</v>
      </c>
    </row>
    <row r="166" spans="1:2" ht="17.25" customHeight="1" x14ac:dyDescent="0.15">
      <c r="A166" s="62">
        <v>281</v>
      </c>
      <c r="B166" s="84" t="s">
        <v>176</v>
      </c>
    </row>
    <row r="167" spans="1:2" ht="17.25" customHeight="1" x14ac:dyDescent="0.15">
      <c r="A167" s="63">
        <v>282</v>
      </c>
      <c r="B167" s="84" t="s">
        <v>177</v>
      </c>
    </row>
    <row r="168" spans="1:2" ht="17.25" customHeight="1" x14ac:dyDescent="0.15">
      <c r="A168" s="62">
        <v>283</v>
      </c>
      <c r="B168" s="87" t="s">
        <v>178</v>
      </c>
    </row>
    <row r="169" spans="1:2" ht="17.25" customHeight="1" x14ac:dyDescent="0.15">
      <c r="A169" s="63">
        <v>284</v>
      </c>
      <c r="B169" s="88" t="s">
        <v>214</v>
      </c>
    </row>
    <row r="170" spans="1:2" ht="17.25" customHeight="1" x14ac:dyDescent="0.15">
      <c r="A170" s="62">
        <v>285</v>
      </c>
      <c r="B170" s="88" t="s">
        <v>224</v>
      </c>
    </row>
    <row r="171" spans="1:2" ht="17.25" customHeight="1" x14ac:dyDescent="0.15">
      <c r="A171" s="63">
        <v>286</v>
      </c>
      <c r="B171" s="87" t="s">
        <v>215</v>
      </c>
    </row>
    <row r="172" spans="1:2" ht="17.25" customHeight="1" x14ac:dyDescent="0.15">
      <c r="A172" s="62">
        <v>287</v>
      </c>
      <c r="B172" s="87" t="s">
        <v>225</v>
      </c>
    </row>
    <row r="173" spans="1:2" ht="17.25" customHeight="1" x14ac:dyDescent="0.15">
      <c r="A173" s="63">
        <v>288</v>
      </c>
      <c r="B173" s="87" t="s">
        <v>216</v>
      </c>
    </row>
    <row r="174" spans="1:2" ht="17.25" customHeight="1" x14ac:dyDescent="0.15">
      <c r="A174" s="62">
        <v>289</v>
      </c>
      <c r="B174" s="87" t="s">
        <v>226</v>
      </c>
    </row>
    <row r="175" spans="1:2" ht="17.25" customHeight="1" x14ac:dyDescent="0.15">
      <c r="A175" s="63">
        <v>290</v>
      </c>
      <c r="B175" s="84" t="s">
        <v>234</v>
      </c>
    </row>
    <row r="176" spans="1:2" ht="17.25" customHeight="1" x14ac:dyDescent="0.15"/>
    <row r="177" spans="1:2" ht="17.25" customHeight="1" x14ac:dyDescent="0.15"/>
    <row r="178" spans="1:2" ht="17.25" customHeight="1" x14ac:dyDescent="0.15"/>
    <row r="179" spans="1:2" ht="17.25" customHeight="1" x14ac:dyDescent="0.15"/>
    <row r="180" spans="1:2" ht="17.25" customHeight="1" x14ac:dyDescent="0.15"/>
    <row r="181" spans="1:2" ht="17.25" customHeight="1" x14ac:dyDescent="0.15"/>
    <row r="182" spans="1:2" ht="17.25" customHeight="1" x14ac:dyDescent="0.15">
      <c r="A182" s="92"/>
      <c r="B182" s="89"/>
    </row>
    <row r="183" spans="1:2" x14ac:dyDescent="0.15">
      <c r="A183" s="92"/>
      <c r="B183" s="89"/>
    </row>
    <row r="184" spans="1:2" x14ac:dyDescent="0.15">
      <c r="A184" s="90"/>
      <c r="B184" s="91"/>
    </row>
    <row r="185" spans="1:2" x14ac:dyDescent="0.15">
      <c r="A185" s="90"/>
      <c r="B185" s="91"/>
    </row>
    <row r="186" spans="1:2" x14ac:dyDescent="0.15">
      <c r="A186" s="90"/>
      <c r="B186" s="91"/>
    </row>
    <row r="187" spans="1:2" x14ac:dyDescent="0.15">
      <c r="A187" s="90"/>
      <c r="B187" s="91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協賛展示出品者</vt:lpstr>
      <vt:lpstr>出品申込書</vt:lpstr>
      <vt:lpstr>共通出品ﾗﾍﾞﾙ</vt:lpstr>
      <vt:lpstr>協賛展示作品ﾗﾍﾞﾙ</vt:lpstr>
      <vt:lpstr>外字連絡票</vt:lpstr>
      <vt:lpstr>校園塾コード</vt:lpstr>
      <vt:lpstr>共通出品ﾗﾍﾞﾙ!Print_Area</vt:lpstr>
      <vt:lpstr>協賛展示作品ﾗﾍﾞﾙ!Print_Area</vt:lpstr>
      <vt:lpstr>協賛展示出品者!Print_Area</vt:lpstr>
      <vt:lpstr>協賛展示出品者!Print_Titles</vt:lpstr>
    </vt:vector>
  </TitlesOfParts>
  <Company>豊岡市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中村　史</dc:creator>
  <cp:lastModifiedBy>田中 健太郎</cp:lastModifiedBy>
  <cp:lastPrinted>2022-07-04T02:52:45Z</cp:lastPrinted>
  <dcterms:created xsi:type="dcterms:W3CDTF">2006-08-22T00:50:00Z</dcterms:created>
  <dcterms:modified xsi:type="dcterms:W3CDTF">2025-07-10T09:08:37Z</dcterms:modified>
</cp:coreProperties>
</file>