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ity.toyooka.lg.jp\dfsroot\5財政課\10財政係\002_財政の健全化に関すること\財政状況資料集\2024\02　提出（公会計を除く）\"/>
    </mc:Choice>
  </mc:AlternateContent>
  <xr:revisionPtr revIDLastSave="0" documentId="13_ncr:1_{61EF5934-E9E0-4DCB-930E-3A62B9760B99}" xr6:coauthVersionLast="47" xr6:coauthVersionMax="47" xr10:uidLastSave="{00000000-0000-0000-0000-000000000000}"/>
  <bookViews>
    <workbookView xWindow="29190" yWindow="390" windowWidth="23805" windowHeight="14940" tabRatio="88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8" i="12" l="1"/>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C40" i="10"/>
  <c r="BE39" i="10"/>
  <c r="AM39" i="10"/>
  <c r="U39" i="10"/>
  <c r="C39" i="10"/>
  <c r="BE38" i="10"/>
  <c r="AM38" i="10"/>
  <c r="U38" i="10"/>
  <c r="C38" i="10"/>
  <c r="BE37" i="10"/>
  <c r="AM37" i="10"/>
  <c r="C37" i="10"/>
  <c r="BE36" i="10"/>
  <c r="AM36" i="10"/>
  <c r="BW35" i="10"/>
  <c r="BW36" i="10" s="1"/>
  <c r="BW37" i="10" s="1"/>
  <c r="BW38" i="10" s="1"/>
  <c r="BW39" i="10" s="1"/>
  <c r="BE35" i="10"/>
  <c r="CO34" i="10"/>
  <c r="CO35" i="10" s="1"/>
  <c r="CO36" i="10" s="1"/>
  <c r="CO37" i="10" s="1"/>
  <c r="CO38" i="10" s="1"/>
  <c r="CO39" i="10" s="1"/>
  <c r="CO40" i="10" s="1"/>
  <c r="CO41" i="10" s="1"/>
  <c r="CO42" i="10" s="1"/>
  <c r="BW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AM34" i="10"/>
  <c r="AM35" i="10" s="1"/>
  <c r="U34" i="10"/>
  <c r="U35" i="10" s="1"/>
  <c r="U36" i="10" s="1"/>
  <c r="U37" i="10" s="1"/>
  <c r="BE34" i="10"/>
</calcChain>
</file>

<file path=xl/sharedStrings.xml><?xml version="1.0" encoding="utf-8"?>
<sst xmlns="http://schemas.openxmlformats.org/spreadsheetml/2006/main" count="1123" uniqueCount="573">
  <si>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</si>
  <si>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</si>
  <si>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</si>
  <si>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</si>
  <si>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</si>
  <si>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</si>
  <si>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</si>
  <si>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</si>
  <si>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</si>
  <si>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</si>
  <si>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</si>
  <si>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</si>
  <si>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</si>
  <si>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</si>
  <si>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</si>
  <si>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</si>
  <si>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</si>
  <si>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</si>
  <si>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</si>
  <si>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</si>
  <si>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</si>
  <si>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</si>
  <si>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</si>
  <si>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</si>
  <si>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</si>
  <si>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</si>
  <si>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</si>
  <si>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</si>
  <si>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</si>
  <si>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</si>
  <si>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</si>
  <si>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</si>
  <si>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</si>
  <si>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</si>
  <si>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</si>
  <si>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</si>
  <si>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</si>
  <si>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</si>
  <si>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</si>
  <si>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</si>
  <si>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</si>
  <si>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</si>
  <si>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</si>
  <si>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</si>
  <si>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</si>
  <si>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</si>
  <si>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</si>
  <si>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</si>
  <si>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</si>
  <si>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</si>
  <si>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</si>
  <si>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</si>
  <si>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</si>
  <si>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</si>
  <si>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</si>
  <si>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</si>
  <si>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</si>
  <si>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</si>
  <si>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</si>
  <si>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</si>
  <si>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</si>
  <si>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</si>
  <si>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</si>
  <si>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</si>
  <si>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</si>
  <si>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</si>
  <si>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</si>
  <si>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</si>
  <si>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</si>
  <si>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</si>
  <si>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</si>
  <si>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</si>
  <si>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</si>
  <si>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</si>
  <si>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</si>
  <si>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</si>
  <si>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</si>
  <si>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</si>
  <si>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</si>
  <si>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</si>
  <si>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</si>
  <si>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</si>
  <si>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</si>
  <si>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</si>
  <si>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</si>
  <si>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</si>
  <si>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</si>
  <si>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</si>
  <si>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</si>
  <si>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</si>
  <si>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</si>
  <si>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</si>
  <si>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</si>
  <si>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</si>
  <si>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豊岡市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</si>
  <si>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</si>
  <si>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</si>
  <si>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</si>
  <si>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</si>
  <si>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</si>
  <si>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</si>
  <si>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</si>
  <si>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</si>
  <si>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</si>
  <si>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</si>
  <si>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</si>
  <si>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</si>
  <si>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</si>
  <si>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</si>
  <si>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</si>
  <si>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</si>
  <si>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</si>
  <si>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</si>
  <si>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</si>
  <si>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</si>
  <si>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</si>
  <si>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</si>
  <si>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</si>
  <si>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</si>
  <si>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</si>
  <si>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</si>
  <si>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</si>
  <si>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</si>
  <si>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</si>
  <si>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</si>
  <si>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</si>
  <si>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</si>
  <si>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</si>
  <si>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</si>
  <si>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</si>
  <si>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</si>
  <si>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</si>
  <si>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</si>
  <si>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</si>
  <si>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</si>
  <si>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</si>
  <si>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</si>
  <si>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</si>
  <si>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</si>
  <si>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</si>
  <si>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</si>
  <si>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</si>
  <si>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</si>
  <si>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</si>
  <si>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</si>
  <si>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</si>
  <si>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</si>
  <si>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</si>
  <si>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</si>
  <si>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</si>
  <si>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</si>
  <si>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</si>
  <si>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</si>
  <si>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</si>
  <si>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</si>
  <si>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</si>
  <si>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</si>
  <si>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</si>
  <si>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</si>
  <si>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</si>
  <si>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</si>
  <si>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</si>
  <si>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</si>
  <si>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</si>
  <si>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</si>
  <si>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</si>
  <si>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</si>
  <si>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</si>
  <si>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</si>
  <si>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</si>
  <si>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</si>
  <si>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</si>
  <si>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</si>
  <si>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</si>
  <si>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</si>
  <si>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</si>
  <si>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</si>
  <si>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</si>
  <si>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</si>
  <si>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</si>
  <si>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</si>
  <si>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</si>
  <si>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</si>
  <si>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</si>
  <si>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</si>
  <si>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</si>
  <si>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</si>
  <si>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</si>
  <si>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</si>
  <si>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</si>
  <si>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</si>
  <si>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</si>
  <si>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</si>
  <si>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</si>
  <si>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</si>
  <si>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</si>
  <si>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</si>
  <si>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</si>
  <si>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</si>
  <si>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</si>
  <si>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</si>
  <si>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</si>
  <si>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</si>
  <si>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兵庫県豊岡市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</si>
  <si>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</si>
  <si>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</si>
  <si>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</si>
  <si>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</si>
  <si>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</si>
  <si>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</si>
  <si>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</si>
  <si>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</si>
  <si>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</si>
  <si>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</si>
  <si>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</si>
  <si>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</si>
  <si>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</si>
  <si>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</si>
  <si>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</si>
  <si>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</si>
  <si>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</si>
  <si>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</si>
  <si>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</si>
  <si>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</si>
  <si>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</si>
  <si>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</si>
  <si>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</si>
  <si>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</si>
  <si>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</si>
  <si>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</si>
  <si>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</si>
  <si>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</si>
  <si>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</si>
  <si>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</si>
  <si>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</si>
  <si>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</si>
  <si>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</si>
  <si>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</si>
  <si>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</si>
  <si>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</si>
  <si>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</si>
  <si>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</si>
  <si>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</si>
  <si>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</si>
  <si>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</si>
  <si>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</si>
  <si>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</si>
  <si>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</si>
  <si>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</si>
  <si>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</si>
  <si>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</si>
  <si>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</si>
  <si>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</si>
  <si>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</si>
  <si>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</si>
  <si>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</si>
  <si>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</si>
  <si>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</si>
  <si>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</si>
  <si>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</si>
  <si>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</si>
  <si>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</si>
  <si>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</si>
  <si>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</si>
  <si>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</si>
  <si>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</si>
  <si>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</si>
  <si>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</si>
  <si>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</si>
  <si>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</si>
  <si>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</si>
  <si>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</si>
  <si>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</si>
  <si>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</si>
  <si>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</si>
  <si>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</si>
  <si>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</si>
  <si>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</si>
  <si>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</si>
  <si>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</si>
  <si>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</si>
  <si>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</si>
  <si>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</si>
  <si>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</si>
  <si>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</si>
  <si>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</si>
  <si>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</si>
  <si>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</si>
  <si>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</si>
  <si>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</si>
  <si>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</si>
  <si>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</si>
  <si>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</si>
  <si>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</si>
  <si>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</si>
  <si>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</si>
  <si>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</si>
  <si>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</si>
  <si>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</si>
  <si>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</si>
  <si>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</si>
  <si>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</si>
  <si>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</si>
  <si>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</si>
  <si>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</si>
  <si>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</si>
  <si>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</si>
  <si>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</si>
  <si>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</si>
  <si>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</si>
  <si>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</si>
  <si>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</si>
  <si>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</si>
  <si>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</si>
  <si>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</si>
  <si>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</si>
  <si>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</si>
  <si>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</si>
  <si>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</si>
  <si>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</si>
  <si>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</si>
  <si>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</si>
  <si>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</si>
  <si>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</si>
  <si>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</si>
  <si>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</si>
  <si>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</si>
  <si>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</si>
  <si>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</si>
  <si>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</si>
  <si>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</si>
  <si>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</si>
  <si>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</si>
  <si>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</si>
  <si>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</si>
  <si>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</si>
  <si>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</si>
  <si>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</si>
  <si>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</si>
  <si>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</si>
  <si>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</si>
  <si>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</si>
  <si>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</si>
  <si>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</si>
  <si>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</si>
  <si>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</si>
  <si>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</si>
  <si>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</si>
  <si>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</si>
  <si>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</si>
  <si>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</si>
  <si>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</si>
  <si>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</si>
  <si>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兵庫県豊岡市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</si>
  <si>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</si>
  <si>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</si>
  <si>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</si>
  <si>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</si>
  <si>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</si>
  <si>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</si>
  <si>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</si>
  <si>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</si>
  <si>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</si>
  <si>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</si>
  <si>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</si>
  <si>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</si>
  <si>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</si>
  <si>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</si>
  <si>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</si>
  <si>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</si>
  <si>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</si>
  <si>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</si>
  <si>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</si>
  <si>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</si>
  <si>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</si>
  <si>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霊苑事業特別会計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</si>
  <si>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</si>
  <si>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</si>
  <si>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</si>
  <si>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</si>
  <si>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</si>
  <si>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</si>
  <si>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</si>
  <si>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</si>
  <si>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</si>
  <si>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</si>
  <si>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</si>
  <si>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</si>
  <si>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</si>
  <si>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</si>
  <si>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国民健康保険事業特別会計（直診勘定）</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</si>
  <si>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</si>
  <si>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</si>
  <si>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</si>
  <si>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</si>
  <si>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</si>
  <si>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太陽光発電事業特別会計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</si>
  <si>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</si>
  <si>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</si>
  <si>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</si>
  <si>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</si>
  <si>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</si>
  <si>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</si>
  <si>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</si>
  <si>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</si>
  <si>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</si>
  <si>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</si>
  <si>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</si>
  <si>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</si>
  <si>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</si>
  <si>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</si>
  <si>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</si>
  <si>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</si>
  <si>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</si>
  <si>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</si>
  <si>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</si>
  <si>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</si>
  <si>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</si>
  <si>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</si>
  <si>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</si>
  <si>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</si>
  <si>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</si>
  <si>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</si>
  <si>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</si>
  <si>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</si>
  <si>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</si>
  <si>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</si>
  <si>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</si>
  <si>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</si>
  <si>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</si>
  <si>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</si>
  <si>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</si>
  <si>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</si>
  <si>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</si>
  <si>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</si>
  <si>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</si>
  <si>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</si>
  <si>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</si>
  <si>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</si>
  <si>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</si>
  <si>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</si>
  <si>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</si>
  <si>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</si>
  <si>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</si>
  <si>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</si>
  <si>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</si>
  <si>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</si>
  <si>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</si>
  <si>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</si>
  <si>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</si>
  <si>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</si>
  <si>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</si>
  <si>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</si>
  <si>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</si>
  <si>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</si>
  <si>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</si>
  <si>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</si>
  <si>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</si>
  <si>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</si>
  <si>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</si>
  <si>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</si>
  <si>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</si>
  <si>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</si>
  <si>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</si>
  <si>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</si>
  <si>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</si>
  <si>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</si>
  <si>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</si>
  <si>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</si>
  <si>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</si>
  <si>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</si>
  <si>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</si>
  <si>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</si>
  <si>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</si>
  <si>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</si>
  <si>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</si>
  <si>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</si>
  <si>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</si>
  <si>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</si>
  <si>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</si>
  <si>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</si>
  <si>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</si>
  <si>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</si>
  <si>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</si>
  <si>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</si>
  <si>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</si>
  <si>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</si>
  <si>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</si>
  <si>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</si>
  <si>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</si>
  <si>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</si>
  <si>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</si>
  <si>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</si>
  <si>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</si>
  <si>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</si>
  <si>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</si>
  <si>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</si>
  <si>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</si>
  <si>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</si>
  <si>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</si>
  <si>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</si>
  <si>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</si>
  <si>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</si>
  <si>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</si>
  <si>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</si>
  <si>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</si>
  <si>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</si>
  <si>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</si>
  <si>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</si>
  <si>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</si>
  <si>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</si>
  <si>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</si>
  <si>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</si>
  <si>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</si>
  <si>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</si>
  <si>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</si>
  <si>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</si>
  <si>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</si>
  <si>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</si>
  <si>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</si>
  <si>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</si>
  <si>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</si>
  <si>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</si>
  <si>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</si>
  <si>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</si>
  <si>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</si>
  <si>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</si>
  <si>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</si>
  <si>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</si>
  <si>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</si>
  <si>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</si>
  <si>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</si>
  <si>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</si>
  <si>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0.71</t>
  </si>
  <si>
    <t>▲ 0.13</t>
  </si>
  <si>
    <t>水道事業会計</t>
  </si>
  <si>
    <t>下水道事業会計</t>
  </si>
  <si>
    <t>一般会計</t>
  </si>
  <si>
    <t>介護保険事業特別会計</t>
  </si>
  <si>
    <t>国民健康保険事業特別会計（事業勘定）</t>
  </si>
  <si>
    <t>後期高齢者医療事業特別会計</t>
  </si>
  <si>
    <t>診療所事業特別会計</t>
  </si>
  <si>
    <t>太陽光発電事業特別会計</t>
  </si>
  <si>
    <t>その他会計（赤字）</t>
  </si>
  <si>
    <t>その他会計（黒字）</t>
  </si>
  <si>
    <t>R02</t>
    <phoneticPr fontId="5"/>
  </si>
  <si>
    <t>R03</t>
    <phoneticPr fontId="5"/>
  </si>
  <si>
    <t>R04</t>
    <phoneticPr fontId="5"/>
  </si>
  <si>
    <t>R05</t>
    <phoneticPr fontId="5"/>
  </si>
  <si>
    <t>R06</t>
    <phoneticPr fontId="5"/>
  </si>
  <si>
    <t>-</t>
    <phoneticPr fontId="2"/>
  </si>
  <si>
    <t>公立豊岡病院組合</t>
    <rPh sb="0" eb="2">
      <t>コウリツ</t>
    </rPh>
    <rPh sb="2" eb="6">
      <t>トヨオカビョウイン</t>
    </rPh>
    <rPh sb="6" eb="8">
      <t>クミアイ</t>
    </rPh>
    <phoneticPr fontId="2"/>
  </si>
  <si>
    <t>北但行政事務組合</t>
    <rPh sb="0" eb="4">
      <t>ホクタンギョウセイ</t>
    </rPh>
    <rPh sb="4" eb="8">
      <t>ジムクミアイ</t>
    </rPh>
    <phoneticPr fontId="2"/>
  </si>
  <si>
    <t>但馬広域行政事務組合</t>
    <rPh sb="0" eb="10">
      <t>タジマコウイキギョウセイジムクミアイ</t>
    </rPh>
    <phoneticPr fontId="2"/>
  </si>
  <si>
    <t>兵庫県市町村職員退職手当組合</t>
    <rPh sb="0" eb="8">
      <t>ヒョウゴケンシチョウソンショクイン</t>
    </rPh>
    <rPh sb="8" eb="12">
      <t>タイショクテアテ</t>
    </rPh>
    <rPh sb="12" eb="14">
      <t>クミアイ</t>
    </rPh>
    <phoneticPr fontId="2"/>
  </si>
  <si>
    <t>兵庫県後期高齢者医療広域連合（一般会計）</t>
    <rPh sb="0" eb="3">
      <t>ヒョウゴケン</t>
    </rPh>
    <rPh sb="3" eb="8">
      <t>コウキコウレイシャ</t>
    </rPh>
    <rPh sb="8" eb="10">
      <t>イリョウ</t>
    </rPh>
    <rPh sb="10" eb="14">
      <t>コウイキレンゴウ</t>
    </rPh>
    <rPh sb="15" eb="19">
      <t>イッパンカイケイ</t>
    </rPh>
    <phoneticPr fontId="2"/>
  </si>
  <si>
    <t>兵庫県後期高齢者医療広域連合（特別会計）</t>
    <rPh sb="0" eb="3">
      <t>ヒョウゴケン</t>
    </rPh>
    <rPh sb="3" eb="8">
      <t>コウキコウレイシャ</t>
    </rPh>
    <rPh sb="8" eb="10">
      <t>イリョウ</t>
    </rPh>
    <rPh sb="10" eb="14">
      <t>コウイキレンゴウ</t>
    </rPh>
    <rPh sb="15" eb="19">
      <t>トクベツカイケイ</t>
    </rPh>
    <phoneticPr fontId="2"/>
  </si>
  <si>
    <t>-</t>
    <phoneticPr fontId="2"/>
  </si>
  <si>
    <t>(株)北前館</t>
    <rPh sb="0" eb="3">
      <t>カブシキガイシャ</t>
    </rPh>
    <rPh sb="3" eb="6">
      <t>キタマエカン</t>
    </rPh>
    <phoneticPr fontId="2"/>
  </si>
  <si>
    <t>(株)日高振興公社</t>
    <rPh sb="0" eb="3">
      <t>カブシキガイシャ</t>
    </rPh>
    <rPh sb="3" eb="9">
      <t>ヒダカシンコウコウシャ</t>
    </rPh>
    <phoneticPr fontId="2"/>
  </si>
  <si>
    <t>(株)シルク温泉やまびこ</t>
    <rPh sb="0" eb="3">
      <t>カブシキガイシャ</t>
    </rPh>
    <rPh sb="6" eb="8">
      <t>オンセン</t>
    </rPh>
    <phoneticPr fontId="2"/>
  </si>
  <si>
    <t>アイティ豊岡都市開発(株)</t>
    <rPh sb="4" eb="10">
      <t>トヨオカトシカイハツ</t>
    </rPh>
    <rPh sb="10" eb="13">
      <t>カブシキガイシャ</t>
    </rPh>
    <phoneticPr fontId="2"/>
  </si>
  <si>
    <t>豊岡まちづくり(株)</t>
    <rPh sb="0" eb="2">
      <t>トヨオカ</t>
    </rPh>
    <rPh sb="7" eb="10">
      <t>カブシキガイシャ</t>
    </rPh>
    <phoneticPr fontId="2"/>
  </si>
  <si>
    <t>(有)あした</t>
    <rPh sb="0" eb="3">
      <t>ユウゲンガイシャ</t>
    </rPh>
    <phoneticPr fontId="2"/>
  </si>
  <si>
    <t>（一財）但馬地域地場産業振興センター</t>
    <rPh sb="1" eb="2">
      <t>イチ</t>
    </rPh>
    <rPh sb="2" eb="3">
      <t>ザイ</t>
    </rPh>
    <rPh sb="4" eb="8">
      <t>タジマチイキ</t>
    </rPh>
    <rPh sb="8" eb="12">
      <t>ジバサンギョウ</t>
    </rPh>
    <rPh sb="12" eb="14">
      <t>シンコウ</t>
    </rPh>
    <phoneticPr fontId="2"/>
  </si>
  <si>
    <t>（一社）豊岡観光イノベーション</t>
    <rPh sb="1" eb="2">
      <t>イチ</t>
    </rPh>
    <rPh sb="2" eb="3">
      <t>シャ</t>
    </rPh>
    <rPh sb="4" eb="6">
      <t>トヨオカ</t>
    </rPh>
    <rPh sb="6" eb="8">
      <t>カンコウ</t>
    </rPh>
    <phoneticPr fontId="2"/>
  </si>
  <si>
    <t>兵庫県信用保証協会</t>
    <rPh sb="0" eb="3">
      <t>ヒョウゴケン</t>
    </rPh>
    <rPh sb="3" eb="9">
      <t>シンヨウホショウキョウカイ</t>
    </rPh>
    <phoneticPr fontId="2"/>
  </si>
  <si>
    <t>○</t>
  </si>
  <si>
    <t>公共施設整備基金</t>
    <rPh sb="0" eb="4">
      <t>コウキョウシセツ</t>
    </rPh>
    <rPh sb="4" eb="8">
      <t>セイビキキン</t>
    </rPh>
    <phoneticPr fontId="5"/>
  </si>
  <si>
    <t>地域振興基金</t>
    <rPh sb="0" eb="6">
      <t>チイキシンコウキキン</t>
    </rPh>
    <phoneticPr fontId="2"/>
  </si>
  <si>
    <t>福祉基金</t>
    <rPh sb="0" eb="4">
      <t>フクシキキン</t>
    </rPh>
    <phoneticPr fontId="2"/>
  </si>
  <si>
    <t>被災者生活再建支援基金</t>
    <rPh sb="0" eb="3">
      <t>ヒサイシャ</t>
    </rPh>
    <rPh sb="3" eb="11">
      <t>セイカツサイケンシエンキキン</t>
    </rPh>
    <phoneticPr fontId="2"/>
  </si>
  <si>
    <t>森林環境基金</t>
    <rPh sb="0" eb="6">
      <t>シンリンカンキョウキキン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</si>
</sst>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3BD6-4110-B442-F2B4771DAC9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70363</c:v>
                </c:pt>
                <c:pt idx="1">
                  <c:v>65971</c:v>
                </c:pt>
                <c:pt idx="2">
                  <c:v>58288</c:v>
                </c:pt>
                <c:pt idx="3">
                  <c:v>55143</c:v>
                </c:pt>
                <c:pt idx="4">
                  <c:v>55022</c:v>
                </c:pt>
              </c:numCache>
            </c:numRef>
          </c:val>
          <c:smooth val="0"/>
          <c:extLst>
            <c:ext xmlns:c16="http://schemas.microsoft.com/office/drawing/2014/chart" uri="{C3380CC4-5D6E-409C-BE32-E72D297353CC}">
              <c16:uniqueId val="{00000001-3BD6-4110-B442-F2B4771DAC9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4.3600000000000003</c:v>
                </c:pt>
                <c:pt idx="1">
                  <c:v>5.98</c:v>
                </c:pt>
                <c:pt idx="2">
                  <c:v>3.84</c:v>
                </c:pt>
                <c:pt idx="3">
                  <c:v>4.24</c:v>
                </c:pt>
                <c:pt idx="4">
                  <c:v>4.76</c:v>
                </c:pt>
              </c:numCache>
            </c:numRef>
          </c:val>
          <c:extLst>
            <c:ext xmlns:c16="http://schemas.microsoft.com/office/drawing/2014/chart" uri="{C3380CC4-5D6E-409C-BE32-E72D297353CC}">
              <c16:uniqueId val="{00000000-E4B3-4AB8-A0AE-82F404B45BD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19.22</c:v>
                </c:pt>
                <c:pt idx="1">
                  <c:v>19.72</c:v>
                </c:pt>
                <c:pt idx="2">
                  <c:v>21.96</c:v>
                </c:pt>
                <c:pt idx="3">
                  <c:v>21.32</c:v>
                </c:pt>
                <c:pt idx="4">
                  <c:v>22.34</c:v>
                </c:pt>
              </c:numCache>
            </c:numRef>
          </c:val>
          <c:extLst>
            <c:ext xmlns:c16="http://schemas.microsoft.com/office/drawing/2014/chart" uri="{C3380CC4-5D6E-409C-BE32-E72D297353CC}">
              <c16:uniqueId val="{00000001-E4B3-4AB8-A0AE-82F404B45BD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1.01</c:v>
                </c:pt>
                <c:pt idx="1">
                  <c:v>2.64</c:v>
                </c:pt>
                <c:pt idx="2">
                  <c:v>-0.71</c:v>
                </c:pt>
                <c:pt idx="3">
                  <c:v>-0.13</c:v>
                </c:pt>
                <c:pt idx="4">
                  <c:v>1.37</c:v>
                </c:pt>
              </c:numCache>
            </c:numRef>
          </c:val>
          <c:smooth val="0"/>
          <c:extLst>
            <c:ext xmlns:c16="http://schemas.microsoft.com/office/drawing/2014/chart" uri="{C3380CC4-5D6E-409C-BE32-E72D297353CC}">
              <c16:uniqueId val="{00000002-E4B3-4AB8-A0AE-82F404B45BD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0.05</c:v>
                </c:pt>
                <c:pt idx="4">
                  <c:v>#N/A</c:v>
                </c:pt>
                <c:pt idx="5">
                  <c:v>0.03</c:v>
                </c:pt>
                <c:pt idx="6">
                  <c:v>#N/A</c:v>
                </c:pt>
                <c:pt idx="7">
                  <c:v>0.03</c:v>
                </c:pt>
                <c:pt idx="8">
                  <c:v>#N/A</c:v>
                </c:pt>
                <c:pt idx="9">
                  <c:v>0.04</c:v>
                </c:pt>
              </c:numCache>
            </c:numRef>
          </c:val>
          <c:extLst>
            <c:ext xmlns:c16="http://schemas.microsoft.com/office/drawing/2014/chart" uri="{C3380CC4-5D6E-409C-BE32-E72D297353CC}">
              <c16:uniqueId val="{00000000-59F5-430A-B5FA-4326B2D3D47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9F5-430A-B5FA-4326B2D3D478}"/>
            </c:ext>
          </c:extLst>
        </c:ser>
        <c:ser>
          <c:idx val="2"/>
          <c:order val="2"/>
          <c:tx>
            <c:strRef>
              <c:f>データシート!$A$29</c:f>
              <c:strCache>
                <c:ptCount val="1"/>
                <c:pt idx="0">
                  <c:v>太陽光発電事業特別会計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0.02</c:v>
                </c:pt>
                <c:pt idx="4">
                  <c:v>#N/A</c:v>
                </c:pt>
                <c:pt idx="5">
                  <c:v>0.02</c:v>
                </c:pt>
                <c:pt idx="6">
                  <c:v>#N/A</c:v>
                </c:pt>
                <c:pt idx="7">
                  <c:v>0.01</c:v>
                </c:pt>
                <c:pt idx="8">
                  <c:v>#N/A</c:v>
                </c:pt>
                <c:pt idx="9">
                  <c:v>0.03</c:v>
                </c:pt>
              </c:numCache>
            </c:numRef>
          </c:val>
          <c:extLst>
            <c:ext xmlns:c16="http://schemas.microsoft.com/office/drawing/2014/chart" uri="{C3380CC4-5D6E-409C-BE32-E72D297353CC}">
              <c16:uniqueId val="{00000002-59F5-430A-B5FA-4326B2D3D478}"/>
            </c:ext>
          </c:extLst>
        </c:ser>
        <c:ser>
          <c:idx val="3"/>
          <c:order val="3"/>
          <c:tx>
            <c:strRef>
              <c:f>データシート!$A$30</c:f>
              <c:strCache>
                <c:ptCount val="1"/>
                <c:pt idx="0">
                  <c:v>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0.13</c:v>
                </c:pt>
                <c:pt idx="2">
                  <c:v>#N/A</c:v>
                </c:pt>
                <c:pt idx="3">
                  <c:v>0.06</c:v>
                </c:pt>
                <c:pt idx="4">
                  <c:v>#N/A</c:v>
                </c:pt>
                <c:pt idx="5">
                  <c:v>0.1</c:v>
                </c:pt>
                <c:pt idx="6">
                  <c:v>#N/A</c:v>
                </c:pt>
                <c:pt idx="7">
                  <c:v>0.14000000000000001</c:v>
                </c:pt>
                <c:pt idx="8">
                  <c:v>#N/A</c:v>
                </c:pt>
                <c:pt idx="9">
                  <c:v>0.08</c:v>
                </c:pt>
              </c:numCache>
            </c:numRef>
          </c:val>
          <c:extLst>
            <c:ext xmlns:c16="http://schemas.microsoft.com/office/drawing/2014/chart" uri="{C3380CC4-5D6E-409C-BE32-E72D297353CC}">
              <c16:uniqueId val="{00000003-59F5-430A-B5FA-4326B2D3D478}"/>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c:v>
                </c:pt>
                <c:pt idx="2">
                  <c:v>#N/A</c:v>
                </c:pt>
                <c:pt idx="3">
                  <c:v>0.1</c:v>
                </c:pt>
                <c:pt idx="4">
                  <c:v>#N/A</c:v>
                </c:pt>
                <c:pt idx="5">
                  <c:v>0.11</c:v>
                </c:pt>
                <c:pt idx="6">
                  <c:v>#N/A</c:v>
                </c:pt>
                <c:pt idx="7">
                  <c:v>0.11</c:v>
                </c:pt>
                <c:pt idx="8">
                  <c:v>#N/A</c:v>
                </c:pt>
                <c:pt idx="9">
                  <c:v>0.14000000000000001</c:v>
                </c:pt>
              </c:numCache>
            </c:numRef>
          </c:val>
          <c:extLst>
            <c:ext xmlns:c16="http://schemas.microsoft.com/office/drawing/2014/chart" uri="{C3380CC4-5D6E-409C-BE32-E72D297353CC}">
              <c16:uniqueId val="{00000004-59F5-430A-B5FA-4326B2D3D478}"/>
            </c:ext>
          </c:extLst>
        </c:ser>
        <c:ser>
          <c:idx val="5"/>
          <c:order val="5"/>
          <c:tx>
            <c:strRef>
              <c:f>データシート!$A$32</c:f>
              <c:strCache>
                <c:ptCount val="1"/>
                <c:pt idx="0">
                  <c:v>国民健康保険事業特別会計（事業勘定）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0.42</c:v>
                </c:pt>
                <c:pt idx="2">
                  <c:v>#N/A</c:v>
                </c:pt>
                <c:pt idx="3">
                  <c:v>0.46</c:v>
                </c:pt>
                <c:pt idx="4">
                  <c:v>#N/A</c:v>
                </c:pt>
                <c:pt idx="5">
                  <c:v>0.32</c:v>
                </c:pt>
                <c:pt idx="6">
                  <c:v>#N/A</c:v>
                </c:pt>
                <c:pt idx="7">
                  <c:v>0.33</c:v>
                </c:pt>
                <c:pt idx="8">
                  <c:v>#N/A</c:v>
                </c:pt>
                <c:pt idx="9">
                  <c:v>0.24</c:v>
                </c:pt>
              </c:numCache>
            </c:numRef>
          </c:val>
          <c:extLst>
            <c:ext xmlns:c16="http://schemas.microsoft.com/office/drawing/2014/chart" uri="{C3380CC4-5D6E-409C-BE32-E72D297353CC}">
              <c16:uniqueId val="{00000005-59F5-430A-B5FA-4326B2D3D478}"/>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1.76</c:v>
                </c:pt>
                <c:pt idx="2">
                  <c:v>#N/A</c:v>
                </c:pt>
                <c:pt idx="3">
                  <c:v>1.3</c:v>
                </c:pt>
                <c:pt idx="4">
                  <c:v>#N/A</c:v>
                </c:pt>
                <c:pt idx="5">
                  <c:v>1.99</c:v>
                </c:pt>
                <c:pt idx="6">
                  <c:v>#N/A</c:v>
                </c:pt>
                <c:pt idx="7">
                  <c:v>1.78</c:v>
                </c:pt>
                <c:pt idx="8">
                  <c:v>#N/A</c:v>
                </c:pt>
                <c:pt idx="9">
                  <c:v>1.72</c:v>
                </c:pt>
              </c:numCache>
            </c:numRef>
          </c:val>
          <c:extLst>
            <c:ext xmlns:c16="http://schemas.microsoft.com/office/drawing/2014/chart" uri="{C3380CC4-5D6E-409C-BE32-E72D297353CC}">
              <c16:uniqueId val="{00000006-59F5-430A-B5FA-4326B2D3D47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4.21</c:v>
                </c:pt>
                <c:pt idx="2">
                  <c:v>#N/A</c:v>
                </c:pt>
                <c:pt idx="3">
                  <c:v>5.88</c:v>
                </c:pt>
                <c:pt idx="4">
                  <c:v>#N/A</c:v>
                </c:pt>
                <c:pt idx="5">
                  <c:v>3.71</c:v>
                </c:pt>
                <c:pt idx="6">
                  <c:v>#N/A</c:v>
                </c:pt>
                <c:pt idx="7">
                  <c:v>4.08</c:v>
                </c:pt>
                <c:pt idx="8">
                  <c:v>#N/A</c:v>
                </c:pt>
                <c:pt idx="9">
                  <c:v>4.66</c:v>
                </c:pt>
              </c:numCache>
            </c:numRef>
          </c:val>
          <c:extLst>
            <c:ext xmlns:c16="http://schemas.microsoft.com/office/drawing/2014/chart" uri="{C3380CC4-5D6E-409C-BE32-E72D297353CC}">
              <c16:uniqueId val="{00000007-59F5-430A-B5FA-4326B2D3D478}"/>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6.87</c:v>
                </c:pt>
                <c:pt idx="2">
                  <c:v>#N/A</c:v>
                </c:pt>
                <c:pt idx="3">
                  <c:v>7.36</c:v>
                </c:pt>
                <c:pt idx="4">
                  <c:v>#N/A</c:v>
                </c:pt>
                <c:pt idx="5">
                  <c:v>8.0500000000000007</c:v>
                </c:pt>
                <c:pt idx="6">
                  <c:v>#N/A</c:v>
                </c:pt>
                <c:pt idx="7">
                  <c:v>8.35</c:v>
                </c:pt>
                <c:pt idx="8">
                  <c:v>#N/A</c:v>
                </c:pt>
                <c:pt idx="9">
                  <c:v>7.12</c:v>
                </c:pt>
              </c:numCache>
            </c:numRef>
          </c:val>
          <c:extLst>
            <c:ext xmlns:c16="http://schemas.microsoft.com/office/drawing/2014/chart" uri="{C3380CC4-5D6E-409C-BE32-E72D297353CC}">
              <c16:uniqueId val="{00000008-59F5-430A-B5FA-4326B2D3D47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12.05</c:v>
                </c:pt>
                <c:pt idx="2">
                  <c:v>#N/A</c:v>
                </c:pt>
                <c:pt idx="3">
                  <c:v>11.73</c:v>
                </c:pt>
                <c:pt idx="4">
                  <c:v>#N/A</c:v>
                </c:pt>
                <c:pt idx="5">
                  <c:v>11.11</c:v>
                </c:pt>
                <c:pt idx="6">
                  <c:v>#N/A</c:v>
                </c:pt>
                <c:pt idx="7">
                  <c:v>10.3</c:v>
                </c:pt>
                <c:pt idx="8">
                  <c:v>#N/A</c:v>
                </c:pt>
                <c:pt idx="9">
                  <c:v>8.4</c:v>
                </c:pt>
              </c:numCache>
            </c:numRef>
          </c:val>
          <c:extLst>
            <c:ext xmlns:c16="http://schemas.microsoft.com/office/drawing/2014/chart" uri="{C3380CC4-5D6E-409C-BE32-E72D297353CC}">
              <c16:uniqueId val="{00000009-59F5-430A-B5FA-4326B2D3D47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7287</c:v>
                </c:pt>
                <c:pt idx="5">
                  <c:v>7229</c:v>
                </c:pt>
                <c:pt idx="8">
                  <c:v>6861</c:v>
                </c:pt>
                <c:pt idx="11">
                  <c:v>6720</c:v>
                </c:pt>
                <c:pt idx="14">
                  <c:v>6135</c:v>
                </c:pt>
              </c:numCache>
            </c:numRef>
          </c:val>
          <c:extLst>
            <c:ext xmlns:c16="http://schemas.microsoft.com/office/drawing/2014/chart" uri="{C3380CC4-5D6E-409C-BE32-E72D297353CC}">
              <c16:uniqueId val="{00000000-8658-4A0F-B516-C23D28AF4E6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658-4A0F-B516-C23D28AF4E6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658-4A0F-B516-C23D28AF4E6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908</c:v>
                </c:pt>
                <c:pt idx="3">
                  <c:v>872</c:v>
                </c:pt>
                <c:pt idx="6">
                  <c:v>853</c:v>
                </c:pt>
                <c:pt idx="9">
                  <c:v>852</c:v>
                </c:pt>
                <c:pt idx="12">
                  <c:v>812</c:v>
                </c:pt>
              </c:numCache>
            </c:numRef>
          </c:val>
          <c:extLst>
            <c:ext xmlns:c16="http://schemas.microsoft.com/office/drawing/2014/chart" uri="{C3380CC4-5D6E-409C-BE32-E72D297353CC}">
              <c16:uniqueId val="{00000003-8658-4A0F-B516-C23D28AF4E6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2808</c:v>
                </c:pt>
                <c:pt idx="3">
                  <c:v>2710</c:v>
                </c:pt>
                <c:pt idx="6">
                  <c:v>2687</c:v>
                </c:pt>
                <c:pt idx="9">
                  <c:v>2690</c:v>
                </c:pt>
                <c:pt idx="12">
                  <c:v>2345</c:v>
                </c:pt>
              </c:numCache>
            </c:numRef>
          </c:val>
          <c:extLst>
            <c:ext xmlns:c16="http://schemas.microsoft.com/office/drawing/2014/chart" uri="{C3380CC4-5D6E-409C-BE32-E72D297353CC}">
              <c16:uniqueId val="{00000004-8658-4A0F-B516-C23D28AF4E6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20</c:v>
                </c:pt>
                <c:pt idx="3">
                  <c:v>10</c:v>
                </c:pt>
                <c:pt idx="6">
                  <c:v>0</c:v>
                </c:pt>
                <c:pt idx="9">
                  <c:v>0</c:v>
                </c:pt>
                <c:pt idx="12">
                  <c:v>2</c:v>
                </c:pt>
              </c:numCache>
            </c:numRef>
          </c:val>
          <c:extLst>
            <c:ext xmlns:c16="http://schemas.microsoft.com/office/drawing/2014/chart" uri="{C3380CC4-5D6E-409C-BE32-E72D297353CC}">
              <c16:uniqueId val="{00000005-8658-4A0F-B516-C23D28AF4E6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658-4A0F-B516-C23D28AF4E6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6539</c:v>
                </c:pt>
                <c:pt idx="3">
                  <c:v>6624</c:v>
                </c:pt>
                <c:pt idx="6">
                  <c:v>6350</c:v>
                </c:pt>
                <c:pt idx="9">
                  <c:v>6066</c:v>
                </c:pt>
                <c:pt idx="12">
                  <c:v>5666</c:v>
                </c:pt>
              </c:numCache>
            </c:numRef>
          </c:val>
          <c:extLst>
            <c:ext xmlns:c16="http://schemas.microsoft.com/office/drawing/2014/chart" uri="{C3380CC4-5D6E-409C-BE32-E72D297353CC}">
              <c16:uniqueId val="{00000007-8658-4A0F-B516-C23D28AF4E6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2988</c:v>
                </c:pt>
                <c:pt idx="2">
                  <c:v>#N/A</c:v>
                </c:pt>
                <c:pt idx="3">
                  <c:v>#N/A</c:v>
                </c:pt>
                <c:pt idx="4">
                  <c:v>2987</c:v>
                </c:pt>
                <c:pt idx="5">
                  <c:v>#N/A</c:v>
                </c:pt>
                <c:pt idx="6">
                  <c:v>#N/A</c:v>
                </c:pt>
                <c:pt idx="7">
                  <c:v>3029</c:v>
                </c:pt>
                <c:pt idx="8">
                  <c:v>#N/A</c:v>
                </c:pt>
                <c:pt idx="9">
                  <c:v>#N/A</c:v>
                </c:pt>
                <c:pt idx="10">
                  <c:v>2888</c:v>
                </c:pt>
                <c:pt idx="11">
                  <c:v>#N/A</c:v>
                </c:pt>
                <c:pt idx="12">
                  <c:v>#N/A</c:v>
                </c:pt>
                <c:pt idx="13">
                  <c:v>2690</c:v>
                </c:pt>
                <c:pt idx="14">
                  <c:v>#N/A</c:v>
                </c:pt>
              </c:numCache>
            </c:numRef>
          </c:val>
          <c:smooth val="0"/>
          <c:extLst>
            <c:ext xmlns:c16="http://schemas.microsoft.com/office/drawing/2014/chart" uri="{C3380CC4-5D6E-409C-BE32-E72D297353CC}">
              <c16:uniqueId val="{00000008-8658-4A0F-B516-C23D28AF4E6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70516</c:v>
                </c:pt>
                <c:pt idx="5">
                  <c:v>67569</c:v>
                </c:pt>
                <c:pt idx="8">
                  <c:v>63968</c:v>
                </c:pt>
                <c:pt idx="11">
                  <c:v>60566</c:v>
                </c:pt>
                <c:pt idx="14">
                  <c:v>56345</c:v>
                </c:pt>
              </c:numCache>
            </c:numRef>
          </c:val>
          <c:extLst>
            <c:ext xmlns:c16="http://schemas.microsoft.com/office/drawing/2014/chart" uri="{C3380CC4-5D6E-409C-BE32-E72D297353CC}">
              <c16:uniqueId val="{00000000-1B11-4F5A-B8FA-583854AD17B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777</c:v>
                </c:pt>
                <c:pt idx="5">
                  <c:v>664</c:v>
                </c:pt>
                <c:pt idx="8">
                  <c:v>557</c:v>
                </c:pt>
                <c:pt idx="11">
                  <c:v>456</c:v>
                </c:pt>
                <c:pt idx="14">
                  <c:v>392</c:v>
                </c:pt>
              </c:numCache>
            </c:numRef>
          </c:val>
          <c:extLst>
            <c:ext xmlns:c16="http://schemas.microsoft.com/office/drawing/2014/chart" uri="{C3380CC4-5D6E-409C-BE32-E72D297353CC}">
              <c16:uniqueId val="{00000001-1B11-4F5A-B8FA-583854AD17B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18547</c:v>
                </c:pt>
                <c:pt idx="5">
                  <c:v>19226</c:v>
                </c:pt>
                <c:pt idx="8">
                  <c:v>20398</c:v>
                </c:pt>
                <c:pt idx="11">
                  <c:v>20853</c:v>
                </c:pt>
                <c:pt idx="14">
                  <c:v>21535</c:v>
                </c:pt>
              </c:numCache>
            </c:numRef>
          </c:val>
          <c:extLst>
            <c:ext xmlns:c16="http://schemas.microsoft.com/office/drawing/2014/chart" uri="{C3380CC4-5D6E-409C-BE32-E72D297353CC}">
              <c16:uniqueId val="{00000002-1B11-4F5A-B8FA-583854AD17B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B11-4F5A-B8FA-583854AD17B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B11-4F5A-B8FA-583854AD17B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11-4F5A-B8FA-583854AD17B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6099</c:v>
                </c:pt>
                <c:pt idx="3">
                  <c:v>5722</c:v>
                </c:pt>
                <c:pt idx="6">
                  <c:v>5806</c:v>
                </c:pt>
                <c:pt idx="9">
                  <c:v>5485</c:v>
                </c:pt>
                <c:pt idx="12">
                  <c:v>5429</c:v>
                </c:pt>
              </c:numCache>
            </c:numRef>
          </c:val>
          <c:extLst>
            <c:ext xmlns:c16="http://schemas.microsoft.com/office/drawing/2014/chart" uri="{C3380CC4-5D6E-409C-BE32-E72D297353CC}">
              <c16:uniqueId val="{00000006-1B11-4F5A-B8FA-583854AD17B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10371</c:v>
                </c:pt>
                <c:pt idx="3">
                  <c:v>9515</c:v>
                </c:pt>
                <c:pt idx="6">
                  <c:v>9343</c:v>
                </c:pt>
                <c:pt idx="9">
                  <c:v>9820</c:v>
                </c:pt>
                <c:pt idx="12">
                  <c:v>9169</c:v>
                </c:pt>
              </c:numCache>
            </c:numRef>
          </c:val>
          <c:extLst>
            <c:ext xmlns:c16="http://schemas.microsoft.com/office/drawing/2014/chart" uri="{C3380CC4-5D6E-409C-BE32-E72D297353CC}">
              <c16:uniqueId val="{00000007-1B11-4F5A-B8FA-583854AD17B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38596</c:v>
                </c:pt>
                <c:pt idx="3">
                  <c:v>37932</c:v>
                </c:pt>
                <c:pt idx="6">
                  <c:v>36035</c:v>
                </c:pt>
                <c:pt idx="9">
                  <c:v>33142</c:v>
                </c:pt>
                <c:pt idx="12">
                  <c:v>30678</c:v>
                </c:pt>
              </c:numCache>
            </c:numRef>
          </c:val>
          <c:extLst>
            <c:ext xmlns:c16="http://schemas.microsoft.com/office/drawing/2014/chart" uri="{C3380CC4-5D6E-409C-BE32-E72D297353CC}">
              <c16:uniqueId val="{00000008-1B11-4F5A-B8FA-583854AD17B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B11-4F5A-B8FA-583854AD17B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49041</c:v>
                </c:pt>
                <c:pt idx="3">
                  <c:v>46256</c:v>
                </c:pt>
                <c:pt idx="6">
                  <c:v>43018</c:v>
                </c:pt>
                <c:pt idx="9">
                  <c:v>39127</c:v>
                </c:pt>
                <c:pt idx="12">
                  <c:v>35966</c:v>
                </c:pt>
              </c:numCache>
            </c:numRef>
          </c:val>
          <c:extLst>
            <c:ext xmlns:c16="http://schemas.microsoft.com/office/drawing/2014/chart" uri="{C3380CC4-5D6E-409C-BE32-E72D297353CC}">
              <c16:uniqueId val="{0000000A-1B11-4F5A-B8FA-583854AD17B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14266</c:v>
                </c:pt>
                <c:pt idx="2">
                  <c:v>#N/A</c:v>
                </c:pt>
                <c:pt idx="3">
                  <c:v>#N/A</c:v>
                </c:pt>
                <c:pt idx="4">
                  <c:v>11965</c:v>
                </c:pt>
                <c:pt idx="5">
                  <c:v>#N/A</c:v>
                </c:pt>
                <c:pt idx="6">
                  <c:v>#N/A</c:v>
                </c:pt>
                <c:pt idx="7">
                  <c:v>9279</c:v>
                </c:pt>
                <c:pt idx="8">
                  <c:v>#N/A</c:v>
                </c:pt>
                <c:pt idx="9">
                  <c:v>#N/A</c:v>
                </c:pt>
                <c:pt idx="10">
                  <c:v>5699</c:v>
                </c:pt>
                <c:pt idx="11">
                  <c:v>#N/A</c:v>
                </c:pt>
                <c:pt idx="12">
                  <c:v>#N/A</c:v>
                </c:pt>
                <c:pt idx="13">
                  <c:v>2969</c:v>
                </c:pt>
                <c:pt idx="14">
                  <c:v>#N/A</c:v>
                </c:pt>
              </c:numCache>
            </c:numRef>
          </c:val>
          <c:smooth val="0"/>
          <c:extLst>
            <c:ext xmlns:c16="http://schemas.microsoft.com/office/drawing/2014/chart" uri="{C3380CC4-5D6E-409C-BE32-E72D297353CC}">
              <c16:uniqueId val="{0000000B-1B11-4F5A-B8FA-583854AD17B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6038</c:v>
                </c:pt>
                <c:pt idx="1">
                  <c:v>5867</c:v>
                </c:pt>
                <c:pt idx="2">
                  <c:v>6102</c:v>
                </c:pt>
              </c:numCache>
            </c:numRef>
          </c:val>
          <c:extLst>
            <c:ext xmlns:c16="http://schemas.microsoft.com/office/drawing/2014/chart" uri="{C3380CC4-5D6E-409C-BE32-E72D297353CC}">
              <c16:uniqueId val="{00000000-E3D3-46BD-BDEF-529141A0692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2911</c:v>
                </c:pt>
                <c:pt idx="1">
                  <c:v>3435</c:v>
                </c:pt>
                <c:pt idx="2">
                  <c:v>3984</c:v>
                </c:pt>
              </c:numCache>
            </c:numRef>
          </c:val>
          <c:extLst>
            <c:ext xmlns:c16="http://schemas.microsoft.com/office/drawing/2014/chart" uri="{C3380CC4-5D6E-409C-BE32-E72D297353CC}">
              <c16:uniqueId val="{00000001-E3D3-46BD-BDEF-529141A0692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13371</c:v>
                </c:pt>
                <c:pt idx="1">
                  <c:v>13459</c:v>
                </c:pt>
                <c:pt idx="2">
                  <c:v>13586</c:v>
                </c:pt>
              </c:numCache>
            </c:numRef>
          </c:val>
          <c:extLst>
            <c:ext xmlns:c16="http://schemas.microsoft.com/office/drawing/2014/chart" uri="{C3380CC4-5D6E-409C-BE32-E72D297353CC}">
              <c16:uniqueId val="{00000002-E3D3-46BD-BDEF-529141A0692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aseline="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令和６年度の元利償還金等の構成比は、一般会計等の元利償還金が全体の</a:t>
          </a:r>
          <a:r>
            <a:rPr kumimoji="1" lang="en-US" altLang="ja-JP" sz="1200">
              <a:latin typeface="ＭＳ ゴシック" pitchFamily="49" charset="-128"/>
              <a:ea typeface="ＭＳ ゴシック" pitchFamily="49" charset="-128"/>
            </a:rPr>
            <a:t>64.2</a:t>
          </a:r>
          <a:r>
            <a:rPr kumimoji="1" lang="ja-JP" altLang="en-US" sz="1200">
              <a:latin typeface="ＭＳ ゴシック" pitchFamily="49" charset="-128"/>
              <a:ea typeface="ＭＳ ゴシック" pitchFamily="49" charset="-128"/>
            </a:rPr>
            <a:t>％を占めており、準元利償還金では、公営企業債の元利償還金に対する繰入金が</a:t>
          </a:r>
          <a:r>
            <a:rPr kumimoji="1" lang="en-US" altLang="ja-JP" sz="1200">
              <a:latin typeface="ＭＳ ゴシック" pitchFamily="49" charset="-128"/>
              <a:ea typeface="ＭＳ ゴシック" pitchFamily="49" charset="-128"/>
            </a:rPr>
            <a:t>26.6</a:t>
          </a:r>
          <a:r>
            <a:rPr kumimoji="1" lang="ja-JP" altLang="en-US" sz="1200">
              <a:latin typeface="ＭＳ ゴシック" pitchFamily="49" charset="-128"/>
              <a:ea typeface="ＭＳ ゴシック" pitchFamily="49" charset="-128"/>
            </a:rPr>
            <a:t>％、組合等が起こした地方債の元利償還金に対する負担率等が</a:t>
          </a:r>
          <a:r>
            <a:rPr kumimoji="1" lang="en-US" altLang="ja-JP" sz="1200">
              <a:latin typeface="ＭＳ ゴシック" pitchFamily="49" charset="-128"/>
              <a:ea typeface="ＭＳ ゴシック" pitchFamily="49" charset="-128"/>
            </a:rPr>
            <a:t>9.2</a:t>
          </a:r>
          <a:r>
            <a:rPr kumimoji="1" lang="ja-JP" altLang="en-US" sz="1200">
              <a:latin typeface="ＭＳ ゴシック" pitchFamily="49" charset="-128"/>
              <a:ea typeface="ＭＳ ゴシック" pitchFamily="49" charset="-128"/>
            </a:rPr>
            <a:t>％となっている。前年度との比較では、元利償還金等が</a:t>
          </a:r>
          <a:r>
            <a:rPr kumimoji="1" lang="en-US" altLang="ja-JP" sz="1200">
              <a:latin typeface="ＭＳ ゴシック" pitchFamily="49" charset="-128"/>
              <a:ea typeface="ＭＳ ゴシック" pitchFamily="49" charset="-128"/>
            </a:rPr>
            <a:t>783</a:t>
          </a:r>
          <a:r>
            <a:rPr kumimoji="1" lang="ja-JP" altLang="en-US" sz="1200">
              <a:latin typeface="ＭＳ ゴシック" pitchFamily="49" charset="-128"/>
              <a:ea typeface="ＭＳ ゴシック" pitchFamily="49" charset="-128"/>
            </a:rPr>
            <a:t>百万円減額、算入公債費等が</a:t>
          </a:r>
          <a:r>
            <a:rPr kumimoji="1" lang="en-US" altLang="ja-JP" sz="1200">
              <a:latin typeface="ＭＳ ゴシック" pitchFamily="49" charset="-128"/>
              <a:ea typeface="ＭＳ ゴシック" pitchFamily="49" charset="-128"/>
            </a:rPr>
            <a:t>585</a:t>
          </a:r>
          <a:r>
            <a:rPr kumimoji="1" lang="ja-JP" altLang="en-US" sz="1200">
              <a:latin typeface="ＭＳ ゴシック" pitchFamily="49" charset="-128"/>
              <a:ea typeface="ＭＳ ゴシック" pitchFamily="49" charset="-128"/>
            </a:rPr>
            <a:t>百万円減額、実質公債費比率の分子が</a:t>
          </a:r>
          <a:r>
            <a:rPr kumimoji="1" lang="en-US" altLang="ja-JP" sz="1200">
              <a:latin typeface="ＭＳ ゴシック" pitchFamily="49" charset="-128"/>
              <a:ea typeface="ＭＳ ゴシック" pitchFamily="49" charset="-128"/>
            </a:rPr>
            <a:t>198</a:t>
          </a:r>
          <a:r>
            <a:rPr kumimoji="1" lang="ja-JP" altLang="en-US" sz="1200">
              <a:latin typeface="ＭＳ ゴシック" pitchFamily="49" charset="-128"/>
              <a:ea typeface="ＭＳ ゴシック" pitchFamily="49" charset="-128"/>
            </a:rPr>
            <a:t>百万円減額している。令和２年度と比較すると、元利償還金等、算入公債費等ともに減額している。実質公債費比率の分子（令和２～６年度）は、令和４年度を除いて改善傾向となっている。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今後も引き続き、地方債の計画的な発行、発行抑制、償還期間の適正化並びに積極的な繰上償還に努めるとともに、交付税算入率が有利な起債の活用など、公債費負担の軽減に努める。</a:t>
          </a: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兵庫グリーン県民債（グリーンボンド：５年満期一括償還）のための積み立てが令和５年度から開始し、令和６年度も積み立てを行った。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令和６年度の将来負担額の構成比は、一般会計等に係る地方債の現在高が</a:t>
          </a:r>
          <a:r>
            <a:rPr kumimoji="1" lang="en-US" altLang="ja-JP" sz="1400">
              <a:latin typeface="ＭＳ ゴシック" pitchFamily="49" charset="-128"/>
              <a:ea typeface="ＭＳ ゴシック" pitchFamily="49" charset="-128"/>
            </a:rPr>
            <a:t>44.2</a:t>
          </a:r>
          <a:r>
            <a:rPr kumimoji="1" lang="ja-JP" altLang="en-US" sz="1400">
              <a:latin typeface="ＭＳ ゴシック" pitchFamily="49" charset="-128"/>
              <a:ea typeface="ＭＳ ゴシック" pitchFamily="49" charset="-128"/>
            </a:rPr>
            <a:t>％、公営企業債等繰入見込額が</a:t>
          </a:r>
          <a:r>
            <a:rPr kumimoji="1" lang="en-US" altLang="ja-JP" sz="1400">
              <a:latin typeface="ＭＳ ゴシック" pitchFamily="49" charset="-128"/>
              <a:ea typeface="ＭＳ ゴシック" pitchFamily="49" charset="-128"/>
            </a:rPr>
            <a:t>37.8</a:t>
          </a:r>
          <a:r>
            <a:rPr kumimoji="1" lang="ja-JP" altLang="en-US" sz="1400">
              <a:latin typeface="ＭＳ ゴシック" pitchFamily="49" charset="-128"/>
              <a:ea typeface="ＭＳ ゴシック" pitchFamily="49" charset="-128"/>
            </a:rPr>
            <a:t>％、組合等（豊岡病院組合）負担等見込額が</a:t>
          </a:r>
          <a:r>
            <a:rPr kumimoji="1" lang="en-US" altLang="ja-JP" sz="1400">
              <a:latin typeface="ＭＳ ゴシック" pitchFamily="49" charset="-128"/>
              <a:ea typeface="ＭＳ ゴシック" pitchFamily="49" charset="-128"/>
            </a:rPr>
            <a:t>11.3</a:t>
          </a:r>
          <a:r>
            <a:rPr kumimoji="1" lang="ja-JP" altLang="en-US" sz="1400">
              <a:latin typeface="ＭＳ ゴシック" pitchFamily="49" charset="-128"/>
              <a:ea typeface="ＭＳ ゴシック" pitchFamily="49" charset="-128"/>
            </a:rPr>
            <a:t>％となっている。これらを合わせると全体の</a:t>
          </a:r>
          <a:r>
            <a:rPr kumimoji="1" lang="en-US" altLang="ja-JP" sz="1400">
              <a:latin typeface="ＭＳ ゴシック" pitchFamily="49" charset="-128"/>
              <a:ea typeface="ＭＳ ゴシック" pitchFamily="49" charset="-128"/>
            </a:rPr>
            <a:t>93.3</a:t>
          </a:r>
          <a:r>
            <a:rPr kumimoji="1" lang="ja-JP" altLang="en-US" sz="1400">
              <a:latin typeface="ＭＳ ゴシック" pitchFamily="49" charset="-128"/>
              <a:ea typeface="ＭＳ ゴシック" pitchFamily="49" charset="-128"/>
            </a:rPr>
            <a:t>％を占めている。</a:t>
          </a:r>
        </a:p>
        <a:p>
          <a:r>
            <a:rPr kumimoji="1" lang="ja-JP" altLang="en-US" sz="1400">
              <a:latin typeface="ＭＳ ゴシック" pitchFamily="49" charset="-128"/>
              <a:ea typeface="ＭＳ ゴシック" pitchFamily="49" charset="-128"/>
            </a:rPr>
            <a:t>　前年度との比較では、将来負担額は</a:t>
          </a:r>
          <a:r>
            <a:rPr kumimoji="1" lang="en-US" altLang="ja-JP" sz="1400">
              <a:latin typeface="ＭＳ ゴシック" pitchFamily="49" charset="-128"/>
              <a:ea typeface="ＭＳ ゴシック" pitchFamily="49" charset="-128"/>
            </a:rPr>
            <a:t>6,332</a:t>
          </a:r>
          <a:r>
            <a:rPr kumimoji="1" lang="ja-JP" altLang="en-US" sz="1400">
              <a:latin typeface="ＭＳ ゴシック" pitchFamily="49" charset="-128"/>
              <a:ea typeface="ＭＳ ゴシック" pitchFamily="49" charset="-128"/>
            </a:rPr>
            <a:t>百万円の減額で、充当可能財源等も</a:t>
          </a:r>
          <a:r>
            <a:rPr kumimoji="1" lang="en-US" altLang="ja-JP" sz="1400">
              <a:latin typeface="ＭＳ ゴシック" pitchFamily="49" charset="-128"/>
              <a:ea typeface="ＭＳ ゴシック" pitchFamily="49" charset="-128"/>
            </a:rPr>
            <a:t>3,603</a:t>
          </a:r>
          <a:r>
            <a:rPr kumimoji="1" lang="ja-JP" altLang="en-US" sz="1400">
              <a:latin typeface="ＭＳ ゴシック" pitchFamily="49" charset="-128"/>
              <a:ea typeface="ＭＳ ゴシック" pitchFamily="49" charset="-128"/>
            </a:rPr>
            <a:t>百万円減額した結果、将来負担比率の分子は</a:t>
          </a:r>
          <a:r>
            <a:rPr kumimoji="1" lang="en-US" altLang="ja-JP" sz="1400">
              <a:latin typeface="ＭＳ ゴシック" pitchFamily="49" charset="-128"/>
              <a:ea typeface="ＭＳ ゴシック" pitchFamily="49" charset="-128"/>
            </a:rPr>
            <a:t>2,730</a:t>
          </a:r>
          <a:r>
            <a:rPr kumimoji="1" lang="ja-JP" altLang="en-US" sz="1400">
              <a:latin typeface="ＭＳ ゴシック" pitchFamily="49" charset="-128"/>
              <a:ea typeface="ＭＳ ゴシック" pitchFamily="49" charset="-128"/>
            </a:rPr>
            <a:t>百万円の減少となった。</a:t>
          </a:r>
        </a:p>
        <a:p>
          <a:r>
            <a:rPr kumimoji="1" lang="ja-JP" altLang="en-US" sz="1400">
              <a:latin typeface="ＭＳ ゴシック" pitchFamily="49" charset="-128"/>
              <a:ea typeface="ＭＳ ゴシック" pitchFamily="49" charset="-128"/>
            </a:rPr>
            <a:t>　将来負担額については、一般会計等に係る地方債の現在高の減少が将来負担比率の分子及び比率を押し下げる要因となっており、地方債の現在高が年々減少していることから、将来負担比率の分子も減少傾向である。</a:t>
          </a:r>
        </a:p>
        <a:p>
          <a:r>
            <a:rPr kumimoji="1" lang="ja-JP" altLang="en-US" sz="1400">
              <a:latin typeface="ＭＳ ゴシック" pitchFamily="49" charset="-128"/>
              <a:ea typeface="ＭＳ ゴシック" pitchFamily="49" charset="-128"/>
            </a:rPr>
            <a:t>　今後とも引き続き、地方債の計画的な発行、発行抑制、償還期間の適正化並びに積極的な繰上償還に努めるとともに、交付税算入率が有利な起債の活用など、将来負担の軽減に努める。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兵庫県豊岡市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百万円、その他特定目的基金は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百万円の増額となった。増額理由は、経費節減等と考えられる。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地方財政法第７条第１項の規定に基づく積み立てについて、それぞれの条例において財政調整基金、市債管理基金、公共施設整備基金に、市長が定める額を積み立てると定めている。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決算時のそれぞれの基金残高を勘案し、適切な積み立てを行うこととする。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財政調整基金は、「純財政調整基金」分として、標準財政規模の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公共施設整備基金：公共施設再編計画等に基づき、公共施設の整備、除却等に要する資金に充てるもので、平成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年度に創設したもの。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地域振興基金：市民の利便性向上及び連携の強化並びに均衡のとれた地域振興を図る。合併特例債を原資に創設したもの。ふるさと納税を積み立てる。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被災者生活再建支援基金：自然災害又は感染症により被害を受けた者の生活再建、事業再建等を支援する施策の経費に活用する。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森林環境基金：森林整備の推進及び森林環境の保全に必要な費用の財源として活用する。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公共施設整備基金：基金利子等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百万円を積み立てる一方、公共施設の整備工事等で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地域振興基金：ふるさと納税として前年度歳入した額とほぼ同額を地域振興基金から繰入れ、地域振興に資する事業の財源として活用。令和６年度ふるさと納税分から返礼品等の事務費を除いた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百万円を基金に積み立てる一方、令和５年度ふるさと納税分等の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百万円を取り崩し地域振興の財源として活用した。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森林環境基金：森林等の環境保全事業推進を目的として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公共施設整備基金：当該基金は、地方財政法第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の規定に基づく積み立てを行うこととしているので、財政調整基金の残高を勘案しながら、可能な限り積み立てを行うこととする。また、今後、公共施設の除却のうち起債充当外への経費につい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地域振興基金：今後も引き続き、地域振興に資する事業の財源として活用していく。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森林環境基金：森林等の環境保全事業への活用を推進する。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令和６年度は、前年度の決算剰余金や基金利子の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百万円を基金に積み立て、一方で収支不足等のため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百万円を取り崩した。その結果前年度より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百万円の増額となった。増額理由は、経費節減等と考えられる。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収支不足を補うため、財政調整基金を取り崩して財政運営を行っている状況である。一般的には財政調整基金の残高は標準財政規模の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％以上が望ましいとされている。本市の標準財政規模は令和６年度で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億円であり、その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億円となる。特定目的化分を除く純財政調整基金分として、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億円程度を確保し、健全な財政運営を行う。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令和６年度は、通常の市債繰上償還財源と、高校生通学定期補助分等に係る財源として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百万円を積み立てた。一方、庁舎建設事業の償還財源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百万円を取り崩し、結果として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必要に応じて地方財政法第７条第１項の規定に基づく積み立てを行う。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また、今後の償還予定を勘案し、健全な財政運営の観点から地方債償還の平準化を図る。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75,177
73,940
697.55
51,109,600
49,454,138
1,301,078
27,321,308
35,935,625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ポイント改善したものの、類似団体平均を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る低い水準となっている。財産収入（産業用地売却等）やふるさと納税等により前年度より若干増収となったものの、依然として自主財源が乏しく、地方交付税等への依存度が高い状況にあり、脆弱な財政構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のため、税等の滞納整理強化による徴収率の向上、ふるさと納税の更なる推進や市有財産の売却、貸付等の推進により歳入の確保を図る。また、効果的、効率的に歳出を実行し、行政サービスを持続的に提供していける財務体質の確立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94192</xdr:rowOff>
    </xdr:from>
    <xdr:to>
      <xdr:col>23</xdr:col>
      <xdr:colOff>133350</xdr:colOff>
      <xdr:row>45</xdr:row>
      <xdr:rowOff>114300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8094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114300</xdr:rowOff>
    </xdr:from>
    <xdr:to>
      <xdr:col>19</xdr:col>
      <xdr:colOff>133350</xdr:colOff>
      <xdr:row>45</xdr:row>
      <xdr:rowOff>114300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114300</xdr:rowOff>
    </xdr:from>
    <xdr:to>
      <xdr:col>15</xdr:col>
      <xdr:colOff>82550</xdr:colOff>
      <xdr:row>45</xdr:row>
      <xdr:rowOff>114300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94192</xdr:rowOff>
    </xdr:from>
    <xdr:to>
      <xdr:col>11</xdr:col>
      <xdr:colOff>31750</xdr:colOff>
      <xdr:row>45</xdr:row>
      <xdr:rowOff>114300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8094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43392</xdr:rowOff>
    </xdr:from>
    <xdr:to>
      <xdr:col>23</xdr:col>
      <xdr:colOff>184150</xdr:colOff>
      <xdr:row>45</xdr:row>
      <xdr:rowOff>144992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110719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65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63500</xdr:rowOff>
    </xdr:from>
    <xdr:to>
      <xdr:col>19</xdr:col>
      <xdr:colOff>184150</xdr:colOff>
      <xdr:row>45</xdr:row>
      <xdr:rowOff>165100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149877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865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63500</xdr:rowOff>
    </xdr:from>
    <xdr:to>
      <xdr:col>15</xdr:col>
      <xdr:colOff>133350</xdr:colOff>
      <xdr:row>45</xdr:row>
      <xdr:rowOff>165100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149877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63500</xdr:rowOff>
    </xdr:from>
    <xdr:to>
      <xdr:col>11</xdr:col>
      <xdr:colOff>82550</xdr:colOff>
      <xdr:row>45</xdr:row>
      <xdr:rowOff>165100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149877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43392</xdr:rowOff>
    </xdr:from>
    <xdr:to>
      <xdr:col>7</xdr:col>
      <xdr:colOff>31750</xdr:colOff>
      <xdr:row>45</xdr:row>
      <xdr:rowOff>144992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129769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84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令和３年度には数値の改善が見られたが、前年度に引き続き悪化となった。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昨年度は兵庫県平均</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若干下回っていたが、今年度は兵庫県平均を上回ることとなった。類似団体平均、全国平均よりも上回っており、依然として財政の硬直化が進んでいるといえる。人件費・物件費の増嵩によるものと考えられ、この傾向は今後も厳しい状況が続いていくと考え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自主財源の安定確保や地方債発行の抑制、一層の経常的経費の削減に努めるとともに、企業会計の経営健全化に向けた取り組みを進め、負担金の抑制をとりながら、経常収支比率の動向に注意し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51435</xdr:rowOff>
    </xdr:from>
    <xdr:to>
      <xdr:col>23</xdr:col>
      <xdr:colOff>133350</xdr:colOff>
      <xdr:row>65</xdr:row>
      <xdr:rowOff>18732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24235"/>
          <a:ext cx="838200" cy="1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9207</xdr:rowOff>
    </xdr:from>
    <xdr:to>
      <xdr:col>19</xdr:col>
      <xdr:colOff>133350</xdr:colOff>
      <xdr:row>64</xdr:row>
      <xdr:rowOff>51435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82007"/>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64</xdr:row>
      <xdr:rowOff>9207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915650"/>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64</xdr:row>
      <xdr:rowOff>117793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15650"/>
          <a:ext cx="8890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139382</xdr:rowOff>
    </xdr:from>
    <xdr:to>
      <xdr:col>23</xdr:col>
      <xdr:colOff>184150</xdr:colOff>
      <xdr:row>65</xdr:row>
      <xdr:rowOff>69532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111459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8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635</xdr:rowOff>
    </xdr:from>
    <xdr:to>
      <xdr:col>19</xdr:col>
      <xdr:colOff>184150</xdr:colOff>
      <xdr:row>64</xdr:row>
      <xdr:rowOff>102235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87012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59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129857</xdr:rowOff>
    </xdr:from>
    <xdr:to>
      <xdr:col>15</xdr:col>
      <xdr:colOff>133350</xdr:colOff>
      <xdr:row>64</xdr:row>
      <xdr:rowOff>60007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44784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1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66993</xdr:rowOff>
    </xdr:from>
    <xdr:to>
      <xdr:col>7</xdr:col>
      <xdr:colOff>31750</xdr:colOff>
      <xdr:row>64</xdr:row>
      <xdr:rowOff>168593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153370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2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[209,167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人口１人当たり人件費は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114,002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円で、類似団体平均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72,348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41,654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円高くなっている。これは、人口</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10.47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人で、類似団体平均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6.71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3.76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人上回っていることが要因となっている。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物件費は１人あたり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85,244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円で、類似団体平均</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72,732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12,512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円上回っている。ふるさと納税の増額に伴うふるさと応援寄附金業務等の増額により、前年度比より増加している。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今後も税等の徴収率向上、ふるさと納税の獲得等、歳入確保を図るとともに、歳出を削減する行財政改革を進めていく。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163116</xdr:rowOff>
    </xdr:from>
    <xdr:to>
      <xdr:col>23</xdr:col>
      <xdr:colOff>133350</xdr:colOff>
      <xdr:row>82</xdr:row>
      <xdr:rowOff>60629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50566"/>
          <a:ext cx="838200" cy="6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163116</xdr:rowOff>
    </xdr:from>
    <xdr:to>
      <xdr:col>19</xdr:col>
      <xdr:colOff>133350</xdr:colOff>
      <xdr:row>82</xdr:row>
      <xdr:rowOff>65619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050566"/>
          <a:ext cx="889000" cy="7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5389</xdr:rowOff>
    </xdr:from>
    <xdr:to>
      <xdr:col>15</xdr:col>
      <xdr:colOff>82550</xdr:colOff>
      <xdr:row>82</xdr:row>
      <xdr:rowOff>65619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64289"/>
          <a:ext cx="889000" cy="6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140030</xdr:rowOff>
    </xdr:from>
    <xdr:to>
      <xdr:col>11</xdr:col>
      <xdr:colOff>31750</xdr:colOff>
      <xdr:row>82</xdr:row>
      <xdr:rowOff>5389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27480"/>
          <a:ext cx="889000" cy="3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9829</xdr:rowOff>
    </xdr:from>
    <xdr:to>
      <xdr:col>23</xdr:col>
      <xdr:colOff>184150</xdr:colOff>
      <xdr:row>82</xdr:row>
      <xdr:rowOff>111429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6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153356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4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112316</xdr:rowOff>
    </xdr:from>
    <xdr:to>
      <xdr:col>19</xdr:col>
      <xdr:colOff>184150</xdr:colOff>
      <xdr:row>82</xdr:row>
      <xdr:rowOff>42466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9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27243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86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14819</xdr:rowOff>
    </xdr:from>
    <xdr:to>
      <xdr:col>15</xdr:col>
      <xdr:colOff>133350</xdr:colOff>
      <xdr:row>82</xdr:row>
      <xdr:rowOff>116419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7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101196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6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126039</xdr:rowOff>
    </xdr:from>
    <xdr:to>
      <xdr:col>11</xdr:col>
      <xdr:colOff>82550</xdr:colOff>
      <xdr:row>82</xdr:row>
      <xdr:rowOff>56189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1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40966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9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89230</xdr:rowOff>
    </xdr:from>
    <xdr:to>
      <xdr:col>7</xdr:col>
      <xdr:colOff>31750</xdr:colOff>
      <xdr:row>82</xdr:row>
      <xdr:rowOff>19380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4157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6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a:t>
          </a:r>
          <a:r>
            <a:rPr kumimoji="1" lang="en-US" altLang="ja-JP" sz="1300">
              <a:latin typeface="ＭＳ Ｐゴシック" panose="020B0600070205080204" pitchFamily="50" charset="-128"/>
              <a:ea typeface="ＭＳ Ｐゴシック" panose="020B0600070205080204" pitchFamily="50" charset="-128"/>
            </a:rPr>
            <a:t>95.7</a:t>
          </a:r>
          <a:r>
            <a:rPr kumimoji="1" lang="ja-JP" altLang="en-US" sz="1300">
              <a:latin typeface="ＭＳ Ｐゴシック" panose="020B0600070205080204" pitchFamily="50" charset="-128"/>
              <a:ea typeface="ＭＳ Ｐゴシック" panose="020B0600070205080204" pitchFamily="50" charset="-128"/>
            </a:rPr>
            <a:t>であり、類似団体平均に比べ</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a:t>
          </a:r>
        </a:p>
        <a:p>
          <a:r>
            <a:rPr kumimoji="1" lang="ja-JP" altLang="en-US" sz="1300">
              <a:latin typeface="ＭＳ Ｐゴシック" panose="020B0600070205080204" pitchFamily="50" charset="-128"/>
              <a:ea typeface="ＭＳ Ｐゴシック" panose="020B0600070205080204" pitchFamily="50" charset="-128"/>
            </a:rPr>
            <a:t>　昇任速度や年齢構成の違いが要因と考えられるが、今後も職員の年齢及び経験年数階層を考慮しながら、給与の適正化に努める。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131536</xdr:rowOff>
    </xdr:from>
    <xdr:to>
      <xdr:col>81</xdr:col>
      <xdr:colOff>44450</xdr:colOff>
      <xdr:row>81</xdr:row>
      <xdr:rowOff>148771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01898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131536</xdr:rowOff>
    </xdr:from>
    <xdr:to>
      <xdr:col>77</xdr:col>
      <xdr:colOff>44450</xdr:colOff>
      <xdr:row>81</xdr:row>
      <xdr:rowOff>166007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0189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166007</xdr:rowOff>
    </xdr:from>
    <xdr:to>
      <xdr:col>72</xdr:col>
      <xdr:colOff>203200</xdr:colOff>
      <xdr:row>81</xdr:row>
      <xdr:rowOff>166007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053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114300</xdr:rowOff>
    </xdr:from>
    <xdr:to>
      <xdr:col>68</xdr:col>
      <xdr:colOff>152400</xdr:colOff>
      <xdr:row>81</xdr:row>
      <xdr:rowOff>166007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0017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97971</xdr:rowOff>
    </xdr:from>
    <xdr:to>
      <xdr:col>81</xdr:col>
      <xdr:colOff>95250</xdr:colOff>
      <xdr:row>82</xdr:row>
      <xdr:rowOff>28121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114498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83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80736</xdr:rowOff>
    </xdr:from>
    <xdr:to>
      <xdr:col>77</xdr:col>
      <xdr:colOff>95250</xdr:colOff>
      <xdr:row>82</xdr:row>
      <xdr:rowOff>10886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21063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737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115207</xdr:rowOff>
    </xdr:from>
    <xdr:to>
      <xdr:col>73</xdr:col>
      <xdr:colOff>44450</xdr:colOff>
      <xdr:row>82</xdr:row>
      <xdr:rowOff>45357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55534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115207</xdr:rowOff>
    </xdr:from>
    <xdr:to>
      <xdr:col>68</xdr:col>
      <xdr:colOff>203200</xdr:colOff>
      <xdr:row>82</xdr:row>
      <xdr:rowOff>45357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55534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63500</xdr:rowOff>
    </xdr:from>
    <xdr:to>
      <xdr:col>64</xdr:col>
      <xdr:colOff>152400</xdr:colOff>
      <xdr:row>81</xdr:row>
      <xdr:rowOff>165100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令和６年度は</a:t>
          </a:r>
          <a:r>
            <a:rPr kumimoji="1" lang="en-US" altLang="ja-JP" sz="1200">
              <a:latin typeface="ＭＳ Ｐゴシック" panose="020B0600070205080204" pitchFamily="50" charset="-128"/>
              <a:ea typeface="ＭＳ Ｐゴシック" panose="020B0600070205080204" pitchFamily="50" charset="-128"/>
            </a:rPr>
            <a:t>10.47</a:t>
          </a:r>
          <a:r>
            <a:rPr kumimoji="1" lang="ja-JP" altLang="en-US" sz="1200">
              <a:latin typeface="ＭＳ Ｐゴシック" panose="020B0600070205080204" pitchFamily="50" charset="-128"/>
              <a:ea typeface="ＭＳ Ｐゴシック" panose="020B0600070205080204" pitchFamily="50" charset="-128"/>
            </a:rPr>
            <a:t>人となり、類似団体平均と比べて</a:t>
          </a:r>
          <a:r>
            <a:rPr kumimoji="1" lang="en-US" altLang="ja-JP" sz="1200">
              <a:latin typeface="ＭＳ Ｐゴシック" panose="020B0600070205080204" pitchFamily="50" charset="-128"/>
              <a:ea typeface="ＭＳ Ｐゴシック" panose="020B0600070205080204" pitchFamily="50" charset="-128"/>
            </a:rPr>
            <a:t>3.76</a:t>
          </a:r>
          <a:r>
            <a:rPr kumimoji="1" lang="ja-JP" altLang="en-US" sz="1200">
              <a:latin typeface="ＭＳ Ｐゴシック" panose="020B0600070205080204" pitchFamily="50" charset="-128"/>
              <a:ea typeface="ＭＳ Ｐゴシック" panose="020B0600070205080204" pitchFamily="50" charset="-128"/>
            </a:rPr>
            <a:t>人多い状況である。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これは、県内最大の市域面積を有し、防災・救急消防体制確保や市民サービス提供のため振興局や消防分署等の機能を維持するため、平成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日時点の職員数を維持してきたこと、職員の年齢構成の偏りを是正するために計画的な新規採用を行ってきていること、人口減少が主な要因となっている。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今後は、人口、地域の労働供給、税収等の減少に対応するため、第５次行財政改革大綱（</a:t>
          </a:r>
          <a:r>
            <a:rPr kumimoji="1" lang="en-US" altLang="ja-JP" sz="1200">
              <a:latin typeface="ＭＳ Ｐゴシック" panose="020B0600070205080204" pitchFamily="50" charset="-128"/>
              <a:ea typeface="ＭＳ Ｐゴシック" panose="020B0600070205080204" pitchFamily="50" charset="-128"/>
            </a:rPr>
            <a:t>2024</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2028</a:t>
          </a:r>
          <a:r>
            <a:rPr kumimoji="1" lang="ja-JP" altLang="en-US" sz="1200">
              <a:latin typeface="ＭＳ Ｐゴシック" panose="020B0600070205080204" pitchFamily="50" charset="-128"/>
              <a:ea typeface="ＭＳ Ｐゴシック" panose="020B0600070205080204" pitchFamily="50" charset="-128"/>
            </a:rPr>
            <a:t>年度）に基づき、定年退職者の不補充により５年間で</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人の削減を目指す等、定員の適正管理に努める。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119274</xdr:rowOff>
    </xdr:from>
    <xdr:to>
      <xdr:col>81</xdr:col>
      <xdr:colOff>44450</xdr:colOff>
      <xdr:row>65</xdr:row>
      <xdr:rowOff>147426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263524"/>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109220</xdr:rowOff>
    </xdr:from>
    <xdr:to>
      <xdr:col>77</xdr:col>
      <xdr:colOff>44450</xdr:colOff>
      <xdr:row>65</xdr:row>
      <xdr:rowOff>119274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25347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89112</xdr:rowOff>
    </xdr:from>
    <xdr:to>
      <xdr:col>72</xdr:col>
      <xdr:colOff>203200</xdr:colOff>
      <xdr:row>65</xdr:row>
      <xdr:rowOff>109220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23336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62971</xdr:rowOff>
    </xdr:from>
    <xdr:to>
      <xdr:col>68</xdr:col>
      <xdr:colOff>152400</xdr:colOff>
      <xdr:row>65</xdr:row>
      <xdr:rowOff>89112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207221"/>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96626</xdr:rowOff>
    </xdr:from>
    <xdr:to>
      <xdr:col>81</xdr:col>
      <xdr:colOff>95250</xdr:colOff>
      <xdr:row>66</xdr:row>
      <xdr:rowOff>26776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24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68703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21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68474</xdr:rowOff>
    </xdr:from>
    <xdr:to>
      <xdr:col>77</xdr:col>
      <xdr:colOff>95250</xdr:colOff>
      <xdr:row>65</xdr:row>
      <xdr:rowOff>170074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2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154851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299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58420</xdr:rowOff>
    </xdr:from>
    <xdr:to>
      <xdr:col>73</xdr:col>
      <xdr:colOff>44450</xdr:colOff>
      <xdr:row>65</xdr:row>
      <xdr:rowOff>160020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144797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38312</xdr:rowOff>
    </xdr:from>
    <xdr:to>
      <xdr:col>68</xdr:col>
      <xdr:colOff>203200</xdr:colOff>
      <xdr:row>65</xdr:row>
      <xdr:rowOff>139912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18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124689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26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12171</xdr:rowOff>
    </xdr:from>
    <xdr:to>
      <xdr:col>64</xdr:col>
      <xdr:colOff>152400</xdr:colOff>
      <xdr:row>65</xdr:row>
      <xdr:rowOff>113771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15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98548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24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積極的な繰上償還、計画的な地方債発行、交付税措置率の高い地方債の発行等に努め、前年度からは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ポント減少（改善）したものの、前年度に引き続き、類似団体の中で下位に位置している。改善の要因としては、元利償還金の減少等によるものと考えられる。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地方債発行の許可団体判断数値である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％は下回っているものの、今後も引き続き、地方債の計画的な発行、抑制に努め、実質公債比率の改善を図っていく。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132927</xdr:rowOff>
    </xdr:from>
    <xdr:to>
      <xdr:col>81</xdr:col>
      <xdr:colOff>44450</xdr:colOff>
      <xdr:row>45</xdr:row>
      <xdr:rowOff>1694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67672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1694</xdr:rowOff>
    </xdr:from>
    <xdr:to>
      <xdr:col>77</xdr:col>
      <xdr:colOff>44450</xdr:colOff>
      <xdr:row>45</xdr:row>
      <xdr:rowOff>17780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7169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1694</xdr:rowOff>
    </xdr:from>
    <xdr:to>
      <xdr:col>72</xdr:col>
      <xdr:colOff>203200</xdr:colOff>
      <xdr:row>45</xdr:row>
      <xdr:rowOff>17780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7169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149013</xdr:rowOff>
    </xdr:from>
    <xdr:to>
      <xdr:col>68</xdr:col>
      <xdr:colOff>152400</xdr:colOff>
      <xdr:row>45</xdr:row>
      <xdr:rowOff>1694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6928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82127</xdr:rowOff>
    </xdr:from>
    <xdr:to>
      <xdr:col>81</xdr:col>
      <xdr:colOff>95250</xdr:colOff>
      <xdr:row>45</xdr:row>
      <xdr:rowOff>12277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149454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521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122344</xdr:rowOff>
    </xdr:from>
    <xdr:to>
      <xdr:col>77</xdr:col>
      <xdr:colOff>95250</xdr:colOff>
      <xdr:row>45</xdr:row>
      <xdr:rowOff>52494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37271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75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138430</xdr:rowOff>
    </xdr:from>
    <xdr:to>
      <xdr:col>73</xdr:col>
      <xdr:colOff>44450</xdr:colOff>
      <xdr:row>45</xdr:row>
      <xdr:rowOff>68580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53357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122344</xdr:rowOff>
    </xdr:from>
    <xdr:to>
      <xdr:col>68</xdr:col>
      <xdr:colOff>203200</xdr:colOff>
      <xdr:row>45</xdr:row>
      <xdr:rowOff>52494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37271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75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98213</xdr:rowOff>
    </xdr:from>
    <xdr:to>
      <xdr:col>64</xdr:col>
      <xdr:colOff>152400</xdr:colOff>
      <xdr:row>45</xdr:row>
      <xdr:rowOff>28363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13140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着実な定期償還及び新発債の発行抑制による地方債残高の減少、組合負担等見込額の減少等により、将来負担比率は年々低下しており、令和６年度は前年度から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ポイント減少（改善）した。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県平均からは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ポイント下回っており地方債残高減少が寄与している。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一方、類似団体平均との比較では、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ポイント上回っており、依然として高い水準にあるといえる。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今後も引き続き、地方債発行の抑制など、将来負担の軽減に努めていく。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72632</xdr:rowOff>
    </xdr:from>
    <xdr:to>
      <xdr:col>81</xdr:col>
      <xdr:colOff>44450</xdr:colOff>
      <xdr:row>15</xdr:row>
      <xdr:rowOff>54005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472932"/>
          <a:ext cx="8382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54005</xdr:rowOff>
    </xdr:from>
    <xdr:to>
      <xdr:col>77</xdr:col>
      <xdr:colOff>44450</xdr:colOff>
      <xdr:row>16</xdr:row>
      <xdr:rowOff>83638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625755"/>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83638</xdr:rowOff>
    </xdr:from>
    <xdr:to>
      <xdr:col>72</xdr:col>
      <xdr:colOff>203200</xdr:colOff>
      <xdr:row>17</xdr:row>
      <xdr:rowOff>44329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826838"/>
          <a:ext cx="889000" cy="13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44329</xdr:rowOff>
    </xdr:from>
    <xdr:to>
      <xdr:col>68</xdr:col>
      <xdr:colOff>152400</xdr:colOff>
      <xdr:row>18</xdr:row>
      <xdr:rowOff>23404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958979"/>
          <a:ext cx="889000" cy="15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21832</xdr:rowOff>
    </xdr:from>
    <xdr:to>
      <xdr:col>81</xdr:col>
      <xdr:colOff>95250</xdr:colOff>
      <xdr:row>14</xdr:row>
      <xdr:rowOff>123432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2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165359</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39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3205</xdr:rowOff>
    </xdr:from>
    <xdr:to>
      <xdr:col>77</xdr:col>
      <xdr:colOff>95250</xdr:colOff>
      <xdr:row>15</xdr:row>
      <xdr:rowOff>104805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89582</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61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32838</xdr:rowOff>
    </xdr:from>
    <xdr:to>
      <xdr:col>73</xdr:col>
      <xdr:colOff>44450</xdr:colOff>
      <xdr:row>16</xdr:row>
      <xdr:rowOff>134438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7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119215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6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164979</xdr:rowOff>
    </xdr:from>
    <xdr:to>
      <xdr:col>68</xdr:col>
      <xdr:colOff>203200</xdr:colOff>
      <xdr:row>17</xdr:row>
      <xdr:rowOff>95129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0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79906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94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144054</xdr:rowOff>
    </xdr:from>
    <xdr:to>
      <xdr:col>64</xdr:col>
      <xdr:colOff>152400</xdr:colOff>
      <xdr:row>18</xdr:row>
      <xdr:rowOff>74204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05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58981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14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75,177
73,940
697.55
51,109,600
49,454,138
1,301,078
27,321,308
35,935,625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令和６年度は前年度と比較して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ポイント増加している。類似団体平均からは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ポイント、全国平均からは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ポイント上回っている。一方、県平均からは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経常収支比率における人件費は、前年度はやや低い水準にある分析していたが、全国平均を超え水準が高くなりつつある。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第５次行財政改革大綱（</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年度）に記載している職員数の減（目標：正規職員</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人削減）への取り組みを進める。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74422</xdr:rowOff>
    </xdr:from>
    <xdr:to>
      <xdr:col>24</xdr:col>
      <xdr:colOff>25400</xdr:colOff>
      <xdr:row>37</xdr:row>
      <xdr:rowOff>170434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18072"/>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60706</xdr:rowOff>
    </xdr:from>
    <xdr:to>
      <xdr:col>19</xdr:col>
      <xdr:colOff>187325</xdr:colOff>
      <xdr:row>37</xdr:row>
      <xdr:rowOff>74422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043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46990</xdr:rowOff>
    </xdr:from>
    <xdr:to>
      <xdr:col>15</xdr:col>
      <xdr:colOff>98425</xdr:colOff>
      <xdr:row>37</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906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46990</xdr:rowOff>
    </xdr:from>
    <xdr:to>
      <xdr:col>11</xdr:col>
      <xdr:colOff>9525</xdr:colOff>
      <xdr:row>37</xdr:row>
      <xdr:rowOff>74422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906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119634</xdr:rowOff>
    </xdr:from>
    <xdr:to>
      <xdr:col>24</xdr:col>
      <xdr:colOff>76200</xdr:colOff>
      <xdr:row>38</xdr:row>
      <xdr:rowOff>49785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91711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23622</xdr:rowOff>
    </xdr:from>
    <xdr:to>
      <xdr:col>20</xdr:col>
      <xdr:colOff>38100</xdr:colOff>
      <xdr:row>37</xdr:row>
      <xdr:rowOff>125222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109999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9906</xdr:rowOff>
    </xdr:from>
    <xdr:to>
      <xdr:col>15</xdr:col>
      <xdr:colOff>149225</xdr:colOff>
      <xdr:row>37</xdr:row>
      <xdr:rowOff>111506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96283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167640</xdr:rowOff>
    </xdr:from>
    <xdr:to>
      <xdr:col>11</xdr:col>
      <xdr:colOff>60325</xdr:colOff>
      <xdr:row>37</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109999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令和６年度は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ポイント減少した。類似団体平均からは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ポイント下回っており、全国平均、県平均からも下回っている状況である。しかし、人口１人当たりの決算額では類似団体平均が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72,732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円に対して本市は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85,244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12,512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円多い状況である。前年度から数値が若干減少したが、今後も物価高騰の継続が見込まれることから、引き続き行財政改革の推進等により経費の縮減に努めていく。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117475</xdr:rowOff>
    </xdr:from>
    <xdr:to>
      <xdr:col>82</xdr:col>
      <xdr:colOff>107950</xdr:colOff>
      <xdr:row>13</xdr:row>
      <xdr:rowOff>146050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3463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146050</xdr:rowOff>
    </xdr:from>
    <xdr:to>
      <xdr:col>78</xdr:col>
      <xdr:colOff>69850</xdr:colOff>
      <xdr:row>14</xdr:row>
      <xdr:rowOff>31750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374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69850</xdr:rowOff>
    </xdr:from>
    <xdr:to>
      <xdr:col>73</xdr:col>
      <xdr:colOff>180975</xdr:colOff>
      <xdr:row>14</xdr:row>
      <xdr:rowOff>31750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2987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60325</xdr:rowOff>
    </xdr:from>
    <xdr:to>
      <xdr:col>69</xdr:col>
      <xdr:colOff>92075</xdr:colOff>
      <xdr:row>13</xdr:row>
      <xdr:rowOff>69850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2891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66675</xdr:rowOff>
    </xdr:from>
    <xdr:to>
      <xdr:col>82</xdr:col>
      <xdr:colOff>158750</xdr:colOff>
      <xdr:row>13</xdr:row>
      <xdr:rowOff>168275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29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83202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14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95250</xdr:rowOff>
    </xdr:from>
    <xdr:to>
      <xdr:col>78</xdr:col>
      <xdr:colOff>120650</xdr:colOff>
      <xdr:row>14</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35577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09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152400</xdr:rowOff>
    </xdr:from>
    <xdr:to>
      <xdr:col>74</xdr:col>
      <xdr:colOff>31750</xdr:colOff>
      <xdr:row>14</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8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92727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5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19050</xdr:rowOff>
    </xdr:from>
    <xdr:to>
      <xdr:col>69</xdr:col>
      <xdr:colOff>142875</xdr:colOff>
      <xdr:row>13</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9525</xdr:rowOff>
    </xdr:from>
    <xdr:to>
      <xdr:col>65</xdr:col>
      <xdr:colOff>53975</xdr:colOff>
      <xdr:row>13</xdr:row>
      <xdr:rowOff>111125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23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121302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0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令和６年度は</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7.6</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％で、前々年度、前年度と同値であり、類似団体平均、全国平均、県平均からいずれも下回っている。主な要因としては、金額の大きい児童福祉費の人口１人当たり決算額が類似団体平均と比較すると△</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13.7</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％と低値であることが考えられる。金額は大きくないものの、教育費も人口１人当たり決算額は類似団体平均と比較すると△</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24.9</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％である一方、老人福祉費は人口１人当たり決算額が類似団体平均の約３倍となっている。ここからも少子高齢化の影響が強く出ていることがわかる。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50800</xdr:rowOff>
    </xdr:from>
    <xdr:to>
      <xdr:col>24</xdr:col>
      <xdr:colOff>25400</xdr:colOff>
      <xdr:row>53</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137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50800</xdr:rowOff>
    </xdr:from>
    <xdr:to>
      <xdr:col>19</xdr:col>
      <xdr:colOff>187325</xdr:colOff>
      <xdr:row>53</xdr:row>
      <xdr:rowOff>50800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137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3175</xdr:rowOff>
    </xdr:from>
    <xdr:to>
      <xdr:col>15</xdr:col>
      <xdr:colOff>98425</xdr:colOff>
      <xdr:row>53</xdr:row>
      <xdr:rowOff>50800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0900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3175</xdr:rowOff>
    </xdr:from>
    <xdr:to>
      <xdr:col>11</xdr:col>
      <xdr:colOff>9525</xdr:colOff>
      <xdr:row>53</xdr:row>
      <xdr:rowOff>12700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0900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0</xdr:rowOff>
    </xdr:from>
    <xdr:to>
      <xdr:col>24</xdr:col>
      <xdr:colOff>76200</xdr:colOff>
      <xdr:row>53</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80027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0</xdr:rowOff>
    </xdr:from>
    <xdr:to>
      <xdr:col>20</xdr:col>
      <xdr:colOff>38100</xdr:colOff>
      <xdr:row>53</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111777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885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0</xdr:rowOff>
    </xdr:from>
    <xdr:to>
      <xdr:col>15</xdr:col>
      <xdr:colOff>149225</xdr:colOff>
      <xdr:row>53</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123825</xdr:rowOff>
    </xdr:from>
    <xdr:to>
      <xdr:col>11</xdr:col>
      <xdr:colOff>60325</xdr:colOff>
      <xdr:row>53</xdr:row>
      <xdr:rowOff>53975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03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64152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80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133350</xdr:rowOff>
    </xdr:from>
    <xdr:to>
      <xdr:col>6</xdr:col>
      <xdr:colOff>171450</xdr:colOff>
      <xdr:row>53</xdr:row>
      <xdr:rowOff>63500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73677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「その他」は繰出金と維持補修費を合わせた</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12.7</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％で、前年度から</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た。前年度は類似団体平均、全国平均、県平均との比較ではいずれも下回っていたが、令和６年度は全国平均、県平均より上回っている状況である。このうち繰出金では、県後期高齢広域連合への負担金が減少した一方で、介護保険事業及び後期高齢者医療事業特別会計等への繰出金が増加したため繰出金全体としては増加した。</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高齢化の影響による繰出金の増額は今後も続いていくとみられるため、事業の適正化により、一般会計の負担軽減を図る。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140716</xdr:rowOff>
    </xdr:from>
    <xdr:to>
      <xdr:col>82</xdr:col>
      <xdr:colOff>107950</xdr:colOff>
      <xdr:row>57</xdr:row>
      <xdr:rowOff>88138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4191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30988</xdr:rowOff>
    </xdr:from>
    <xdr:to>
      <xdr:col>78</xdr:col>
      <xdr:colOff>69850</xdr:colOff>
      <xdr:row>56</xdr:row>
      <xdr:rowOff>140716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3218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30988</xdr:rowOff>
    </xdr:from>
    <xdr:to>
      <xdr:col>73</xdr:col>
      <xdr:colOff>180975</xdr:colOff>
      <xdr:row>56</xdr:row>
      <xdr:rowOff>30988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321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30988</xdr:rowOff>
    </xdr:from>
    <xdr:to>
      <xdr:col>69</xdr:col>
      <xdr:colOff>92075</xdr:colOff>
      <xdr:row>56</xdr:row>
      <xdr:rowOff>40132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321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37338</xdr:rowOff>
    </xdr:from>
    <xdr:to>
      <xdr:col>82</xdr:col>
      <xdr:colOff>158750</xdr:colOff>
      <xdr:row>57</xdr:row>
      <xdr:rowOff>138938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53865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5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89916</xdr:rowOff>
    </xdr:from>
    <xdr:to>
      <xdr:col>78</xdr:col>
      <xdr:colOff>120650</xdr:colOff>
      <xdr:row>57</xdr:row>
      <xdr:rowOff>20066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30243</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59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151638</xdr:rowOff>
    </xdr:from>
    <xdr:to>
      <xdr:col>74</xdr:col>
      <xdr:colOff>31750</xdr:colOff>
      <xdr:row>56</xdr:row>
      <xdr:rowOff>81788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91965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151638</xdr:rowOff>
    </xdr:from>
    <xdr:to>
      <xdr:col>69</xdr:col>
      <xdr:colOff>142875</xdr:colOff>
      <xdr:row>56</xdr:row>
      <xdr:rowOff>81788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91965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160782</xdr:rowOff>
    </xdr:from>
    <xdr:to>
      <xdr:col>65</xdr:col>
      <xdr:colOff>53975</xdr:colOff>
      <xdr:row>56</xdr:row>
      <xdr:rowOff>90932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101109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5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令和６年度は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類似団体平均を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っているが、本市は下水道事業が地方公営企業法を適用していることから下水道事業会計への負担金が補助費等に計上されている。一方、公営企業を法適化していない団体は繰出金に計上されているため、類似団体との単純比較はできない。</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152146</xdr:rowOff>
    </xdr:from>
    <xdr:to>
      <xdr:col>82</xdr:col>
      <xdr:colOff>107950</xdr:colOff>
      <xdr:row>38</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9579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133858</xdr:rowOff>
    </xdr:from>
    <xdr:to>
      <xdr:col>78</xdr:col>
      <xdr:colOff>69850</xdr:colOff>
      <xdr:row>37</xdr:row>
      <xdr:rowOff>152146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775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133858</xdr:rowOff>
    </xdr:from>
    <xdr:to>
      <xdr:col>73</xdr:col>
      <xdr:colOff>180975</xdr:colOff>
      <xdr:row>37</xdr:row>
      <xdr:rowOff>147574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775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147574</xdr:rowOff>
    </xdr:from>
    <xdr:to>
      <xdr:col>69</xdr:col>
      <xdr:colOff>92075</xdr:colOff>
      <xdr:row>38</xdr:row>
      <xdr:rowOff>44704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912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101346</xdr:rowOff>
    </xdr:from>
    <xdr:to>
      <xdr:col>78</xdr:col>
      <xdr:colOff>120650</xdr:colOff>
      <xdr:row>38</xdr:row>
      <xdr:rowOff>31496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16273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83058</xdr:rowOff>
    </xdr:from>
    <xdr:to>
      <xdr:col>74</xdr:col>
      <xdr:colOff>31750</xdr:colOff>
      <xdr:row>38</xdr:row>
      <xdr:rowOff>13208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169435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96774</xdr:rowOff>
    </xdr:from>
    <xdr:to>
      <xdr:col>69</xdr:col>
      <xdr:colOff>142875</xdr:colOff>
      <xdr:row>38</xdr:row>
      <xdr:rowOff>26924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11701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165354</xdr:rowOff>
    </xdr:from>
    <xdr:to>
      <xdr:col>65</xdr:col>
      <xdr:colOff>53975</xdr:colOff>
      <xdr:row>38</xdr:row>
      <xdr:rowOff>95504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80281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ポイント減少している。類似団体との比較では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ポイント上回っており、全国平均、県平均からも上回っている。前年度からみると類似団体平均との差は若干縮まっている。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地方債残高は着実に減少しているが、今後とも引き続き地方債の計画的な発行、発行抑制及び償還期間の適正化に努めるなど、公債費負担の減少に努める。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92711</xdr:rowOff>
    </xdr:from>
    <xdr:to>
      <xdr:col>24</xdr:col>
      <xdr:colOff>25400</xdr:colOff>
      <xdr:row>80</xdr:row>
      <xdr:rowOff>35561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637261"/>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35561</xdr:rowOff>
    </xdr:from>
    <xdr:to>
      <xdr:col>19</xdr:col>
      <xdr:colOff>187325</xdr:colOff>
      <xdr:row>80</xdr:row>
      <xdr:rowOff>81280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7515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81280</xdr:rowOff>
    </xdr:from>
    <xdr:to>
      <xdr:col>15</xdr:col>
      <xdr:colOff>98425</xdr:colOff>
      <xdr:row>80</xdr:row>
      <xdr:rowOff>142239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7972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142239</xdr:rowOff>
    </xdr:from>
    <xdr:to>
      <xdr:col>11</xdr:col>
      <xdr:colOff>9525</xdr:colOff>
      <xdr:row>81</xdr:row>
      <xdr:rowOff>24130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8582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41911</xdr:rowOff>
    </xdr:from>
    <xdr:to>
      <xdr:col>24</xdr:col>
      <xdr:colOff>76200</xdr:colOff>
      <xdr:row>79</xdr:row>
      <xdr:rowOff>143511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13988</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156211</xdr:rowOff>
    </xdr:from>
    <xdr:to>
      <xdr:col>20</xdr:col>
      <xdr:colOff>38100</xdr:colOff>
      <xdr:row>80</xdr:row>
      <xdr:rowOff>86361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71138</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78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30480</xdr:rowOff>
    </xdr:from>
    <xdr:to>
      <xdr:col>15</xdr:col>
      <xdr:colOff>149225</xdr:colOff>
      <xdr:row>80</xdr:row>
      <xdr:rowOff>132080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116857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83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91439</xdr:rowOff>
    </xdr:from>
    <xdr:to>
      <xdr:col>11</xdr:col>
      <xdr:colOff>60325</xdr:colOff>
      <xdr:row>81</xdr:row>
      <xdr:rowOff>21589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8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6366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89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144780</xdr:rowOff>
    </xdr:from>
    <xdr:to>
      <xdr:col>6</xdr:col>
      <xdr:colOff>171450</xdr:colOff>
      <xdr:row>81</xdr:row>
      <xdr:rowOff>74930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59707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94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公債費を除く経常収支比率は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76.3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ている。類似団体平均、全国平均、県平均との比較ではいずれも下回っている状況である。これは、公債費の比率が類似団体等の平均を上回っていることが要因であるため、今後も公債費負担の減少に努めるとともに、経常経費の削減を図り、弾力性のある財政構造を目指す。</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12700</xdr:rowOff>
    </xdr:from>
    <xdr:to>
      <xdr:col>82</xdr:col>
      <xdr:colOff>107950</xdr:colOff>
      <xdr:row>75</xdr:row>
      <xdr:rowOff>14986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700000"/>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124714</xdr:rowOff>
    </xdr:from>
    <xdr:to>
      <xdr:col>78</xdr:col>
      <xdr:colOff>69850</xdr:colOff>
      <xdr:row>74</xdr:row>
      <xdr:rowOff>12700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6405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37846</xdr:rowOff>
    </xdr:from>
    <xdr:to>
      <xdr:col>73</xdr:col>
      <xdr:colOff>180975</xdr:colOff>
      <xdr:row>73</xdr:row>
      <xdr:rowOff>124714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55369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37846</xdr:rowOff>
    </xdr:from>
    <xdr:to>
      <xdr:col>69</xdr:col>
      <xdr:colOff>92075</xdr:colOff>
      <xdr:row>73</xdr:row>
      <xdr:rowOff>138430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5536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152163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66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133350</xdr:rowOff>
    </xdr:from>
    <xdr:to>
      <xdr:col>78</xdr:col>
      <xdr:colOff>120650</xdr:colOff>
      <xdr:row>74</xdr:row>
      <xdr:rowOff>63500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73677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41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73914</xdr:rowOff>
    </xdr:from>
    <xdr:to>
      <xdr:col>74</xdr:col>
      <xdr:colOff>31750</xdr:colOff>
      <xdr:row>74</xdr:row>
      <xdr:rowOff>4064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58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14241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35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158496</xdr:rowOff>
    </xdr:from>
    <xdr:to>
      <xdr:col>69</xdr:col>
      <xdr:colOff>142875</xdr:colOff>
      <xdr:row>73</xdr:row>
      <xdr:rowOff>88646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50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98823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27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87630</xdr:rowOff>
    </xdr:from>
    <xdr:to>
      <xdr:col>65</xdr:col>
      <xdr:colOff>53975</xdr:colOff>
      <xdr:row>74</xdr:row>
      <xdr:rowOff>17780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27957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129438</xdr:rowOff>
    </xdr:from>
    <xdr:to>
      <xdr:col>29</xdr:col>
      <xdr:colOff>127000</xdr:colOff>
      <xdr:row>17</xdr:row>
      <xdr:rowOff>80658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77363"/>
          <a:ext cx="647700" cy="465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80658</xdr:rowOff>
    </xdr:from>
    <xdr:to>
      <xdr:col>26</xdr:col>
      <xdr:colOff>50800</xdr:colOff>
      <xdr:row>17</xdr:row>
      <xdr:rowOff>104699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42933"/>
          <a:ext cx="698500" cy="24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98603</xdr:rowOff>
    </xdr:from>
    <xdr:to>
      <xdr:col>22</xdr:col>
      <xdr:colOff>114300</xdr:colOff>
      <xdr:row>17</xdr:row>
      <xdr:rowOff>104699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60878"/>
          <a:ext cx="698500" cy="60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98603</xdr:rowOff>
    </xdr:from>
    <xdr:to>
      <xdr:col>18</xdr:col>
      <xdr:colOff>177800</xdr:colOff>
      <xdr:row>17</xdr:row>
      <xdr:rowOff>144691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60878"/>
          <a:ext cx="698500" cy="46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78638</xdr:rowOff>
    </xdr:from>
    <xdr:to>
      <xdr:col>29</xdr:col>
      <xdr:colOff>177800</xdr:colOff>
      <xdr:row>15</xdr:row>
      <xdr:rowOff>8788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26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95165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71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29858</xdr:rowOff>
    </xdr:from>
    <xdr:to>
      <xdr:col>26</xdr:col>
      <xdr:colOff>101600</xdr:colOff>
      <xdr:row>17</xdr:row>
      <xdr:rowOff>131458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92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141635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6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53899</xdr:rowOff>
    </xdr:from>
    <xdr:to>
      <xdr:col>22</xdr:col>
      <xdr:colOff>165100</xdr:colOff>
      <xdr:row>17</xdr:row>
      <xdr:rowOff>155499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16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165676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8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47803</xdr:rowOff>
    </xdr:from>
    <xdr:to>
      <xdr:col>19</xdr:col>
      <xdr:colOff>38100</xdr:colOff>
      <xdr:row>17</xdr:row>
      <xdr:rowOff>149403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10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159580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7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93891</xdr:rowOff>
    </xdr:from>
    <xdr:to>
      <xdr:col>15</xdr:col>
      <xdr:colOff>101600</xdr:colOff>
      <xdr:row>18</xdr:row>
      <xdr:rowOff>24041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56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34218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25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127980</xdr:rowOff>
    </xdr:from>
    <xdr:to>
      <xdr:col>29</xdr:col>
      <xdr:colOff>127000</xdr:colOff>
      <xdr:row>33</xdr:row>
      <xdr:rowOff>192053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052530"/>
          <a:ext cx="647700" cy="64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4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88007</xdr:rowOff>
    </xdr:from>
    <xdr:to>
      <xdr:col>26</xdr:col>
      <xdr:colOff>50800</xdr:colOff>
      <xdr:row>33</xdr:row>
      <xdr:rowOff>127980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012557"/>
          <a:ext cx="698500" cy="39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88007</xdr:rowOff>
    </xdr:from>
    <xdr:to>
      <xdr:col>22</xdr:col>
      <xdr:colOff>114300</xdr:colOff>
      <xdr:row>33</xdr:row>
      <xdr:rowOff>122983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012557"/>
          <a:ext cx="698500" cy="34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122983</xdr:rowOff>
    </xdr:from>
    <xdr:to>
      <xdr:col>18</xdr:col>
      <xdr:colOff>177800</xdr:colOff>
      <xdr:row>33</xdr:row>
      <xdr:rowOff>138528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047533"/>
          <a:ext cx="698500" cy="15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141253</xdr:rowOff>
    </xdr:from>
    <xdr:to>
      <xdr:col>29</xdr:col>
      <xdr:colOff>177800</xdr:colOff>
      <xdr:row>33</xdr:row>
      <xdr:rowOff>242853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065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32</xdr:row>
      <xdr:rowOff>157780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591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77180</xdr:rowOff>
    </xdr:from>
    <xdr:to>
      <xdr:col>26</xdr:col>
      <xdr:colOff>101600</xdr:colOff>
      <xdr:row>33</xdr:row>
      <xdr:rowOff>178780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001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17507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5770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37207</xdr:rowOff>
    </xdr:from>
    <xdr:to>
      <xdr:col>22</xdr:col>
      <xdr:colOff>165100</xdr:colOff>
      <xdr:row>33</xdr:row>
      <xdr:rowOff>138807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5961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31</xdr:row>
      <xdr:rowOff>320434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57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72183</xdr:rowOff>
    </xdr:from>
    <xdr:to>
      <xdr:col>19</xdr:col>
      <xdr:colOff>38100</xdr:colOff>
      <xdr:row>33</xdr:row>
      <xdr:rowOff>173783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5996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12510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576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87728</xdr:rowOff>
    </xdr:from>
    <xdr:to>
      <xdr:col>15</xdr:col>
      <xdr:colOff>101600</xdr:colOff>
      <xdr:row>33</xdr:row>
      <xdr:rowOff>189328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012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28055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5781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75,177
73,940
697.55
51,109,600
49,454,138
1,301,078
27,321,308
35,935,625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90682</xdr:rowOff>
    </xdr:from>
    <xdr:to>
      <xdr:col>24</xdr:col>
      <xdr:colOff>63500</xdr:colOff>
      <xdr:row>33</xdr:row>
      <xdr:rowOff>89784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577082"/>
          <a:ext cx="838200" cy="17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89784</xdr:rowOff>
    </xdr:from>
    <xdr:to>
      <xdr:col>19</xdr:col>
      <xdr:colOff>177800</xdr:colOff>
      <xdr:row>33</xdr:row>
      <xdr:rowOff>111321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47634"/>
          <a:ext cx="889000" cy="2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109198</xdr:rowOff>
    </xdr:from>
    <xdr:to>
      <xdr:col>15</xdr:col>
      <xdr:colOff>50800</xdr:colOff>
      <xdr:row>33</xdr:row>
      <xdr:rowOff>111321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767048"/>
          <a:ext cx="8890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109198</xdr:rowOff>
    </xdr:from>
    <xdr:to>
      <xdr:col>10</xdr:col>
      <xdr:colOff>114300</xdr:colOff>
      <xdr:row>33</xdr:row>
      <xdr:rowOff>168814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767048"/>
          <a:ext cx="889000" cy="5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39882</xdr:rowOff>
    </xdr:from>
    <xdr:to>
      <xdr:col>24</xdr:col>
      <xdr:colOff>114300</xdr:colOff>
      <xdr:row>32</xdr:row>
      <xdr:rowOff>141482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2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62759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38984</xdr:rowOff>
    </xdr:from>
    <xdr:to>
      <xdr:col>20</xdr:col>
      <xdr:colOff>38100</xdr:colOff>
      <xdr:row>33</xdr:row>
      <xdr:rowOff>140584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9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157111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7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60521</xdr:rowOff>
    </xdr:from>
    <xdr:to>
      <xdr:col>15</xdr:col>
      <xdr:colOff>101600</xdr:colOff>
      <xdr:row>33</xdr:row>
      <xdr:rowOff>162121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1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7198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493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58398</xdr:rowOff>
    </xdr:from>
    <xdr:to>
      <xdr:col>10</xdr:col>
      <xdr:colOff>165100</xdr:colOff>
      <xdr:row>33</xdr:row>
      <xdr:rowOff>159998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1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5075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491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118014</xdr:rowOff>
    </xdr:from>
    <xdr:to>
      <xdr:col>6</xdr:col>
      <xdr:colOff>38100</xdr:colOff>
      <xdr:row>34</xdr:row>
      <xdr:rowOff>48164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7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64691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55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163396</xdr:rowOff>
    </xdr:from>
    <xdr:to>
      <xdr:col>24</xdr:col>
      <xdr:colOff>63500</xdr:colOff>
      <xdr:row>58</xdr:row>
      <xdr:rowOff>4888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36046"/>
          <a:ext cx="838200" cy="1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85196</xdr:rowOff>
    </xdr:from>
    <xdr:to>
      <xdr:col>19</xdr:col>
      <xdr:colOff>177800</xdr:colOff>
      <xdr:row>58</xdr:row>
      <xdr:rowOff>4888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857846"/>
          <a:ext cx="889000" cy="9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100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85196</xdr:rowOff>
    </xdr:from>
    <xdr:to>
      <xdr:col>15</xdr:col>
      <xdr:colOff>50800</xdr:colOff>
      <xdr:row>57</xdr:row>
      <xdr:rowOff>142839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857846"/>
          <a:ext cx="889000" cy="5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142839</xdr:rowOff>
    </xdr:from>
    <xdr:to>
      <xdr:col>10</xdr:col>
      <xdr:colOff>114300</xdr:colOff>
      <xdr:row>57</xdr:row>
      <xdr:rowOff>167099</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15489"/>
          <a:ext cx="889000" cy="2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112596</xdr:rowOff>
    </xdr:from>
    <xdr:to>
      <xdr:col>24</xdr:col>
      <xdr:colOff>114300</xdr:colOff>
      <xdr:row>58</xdr:row>
      <xdr:rowOff>42746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8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135473</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73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125538</xdr:rowOff>
    </xdr:from>
    <xdr:to>
      <xdr:col>20</xdr:col>
      <xdr:colOff>38100</xdr:colOff>
      <xdr:row>58</xdr:row>
      <xdr:rowOff>55688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89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72215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67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34396</xdr:rowOff>
    </xdr:from>
    <xdr:to>
      <xdr:col>15</xdr:col>
      <xdr:colOff>101600</xdr:colOff>
      <xdr:row>57</xdr:row>
      <xdr:rowOff>135996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80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152523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582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92039</xdr:rowOff>
    </xdr:from>
    <xdr:to>
      <xdr:col>10</xdr:col>
      <xdr:colOff>165100</xdr:colOff>
      <xdr:row>58</xdr:row>
      <xdr:rowOff>22189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86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38716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63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116299</xdr:rowOff>
    </xdr:from>
    <xdr:to>
      <xdr:col>6</xdr:col>
      <xdr:colOff>38100</xdr:colOff>
      <xdr:row>58</xdr:row>
      <xdr:rowOff>46449</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88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62976</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66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21286</xdr:rowOff>
    </xdr:from>
    <xdr:to>
      <xdr:col>24</xdr:col>
      <xdr:colOff>63500</xdr:colOff>
      <xdr:row>77</xdr:row>
      <xdr:rowOff>97943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051486"/>
          <a:ext cx="838200" cy="24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33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97943</xdr:rowOff>
    </xdr:from>
    <xdr:to>
      <xdr:col>19</xdr:col>
      <xdr:colOff>177800</xdr:colOff>
      <xdr:row>78</xdr:row>
      <xdr:rowOff>100304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299593"/>
          <a:ext cx="889000" cy="17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100304</xdr:rowOff>
    </xdr:from>
    <xdr:to>
      <xdr:col>15</xdr:col>
      <xdr:colOff>50800</xdr:colOff>
      <xdr:row>78</xdr:row>
      <xdr:rowOff>111697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73404"/>
          <a:ext cx="889000" cy="1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97180</xdr:rowOff>
    </xdr:from>
    <xdr:to>
      <xdr:col>10</xdr:col>
      <xdr:colOff>114300</xdr:colOff>
      <xdr:row>78</xdr:row>
      <xdr:rowOff>111697</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470280"/>
          <a:ext cx="889000" cy="1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141936</xdr:rowOff>
    </xdr:from>
    <xdr:to>
      <xdr:col>24</xdr:col>
      <xdr:colOff>114300</xdr:colOff>
      <xdr:row>76</xdr:row>
      <xdr:rowOff>72086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0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164813</xdr:rowOff>
    </xdr:from>
    <xdr:ext cx="534377"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285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47143</xdr:rowOff>
    </xdr:from>
    <xdr:to>
      <xdr:col>20</xdr:col>
      <xdr:colOff>38100</xdr:colOff>
      <xdr:row>77</xdr:row>
      <xdr:rowOff>148743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24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165270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02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49504</xdr:rowOff>
    </xdr:from>
    <xdr:to>
      <xdr:col>15</xdr:col>
      <xdr:colOff>101600</xdr:colOff>
      <xdr:row>78</xdr:row>
      <xdr:rowOff>151104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2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142231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60897</xdr:rowOff>
    </xdr:from>
    <xdr:to>
      <xdr:col>10</xdr:col>
      <xdr:colOff>165100</xdr:colOff>
      <xdr:row>78</xdr:row>
      <xdr:rowOff>162497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3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153624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26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46380</xdr:rowOff>
    </xdr:from>
    <xdr:to>
      <xdr:col>6</xdr:col>
      <xdr:colOff>38100</xdr:colOff>
      <xdr:row>78</xdr:row>
      <xdr:rowOff>147980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139107</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1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121248</xdr:rowOff>
    </xdr:from>
    <xdr:to>
      <xdr:col>24</xdr:col>
      <xdr:colOff>63500</xdr:colOff>
      <xdr:row>98</xdr:row>
      <xdr:rowOff>84956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751898"/>
          <a:ext cx="838200" cy="13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84956</xdr:rowOff>
    </xdr:from>
    <xdr:to>
      <xdr:col>19</xdr:col>
      <xdr:colOff>177800</xdr:colOff>
      <xdr:row>98</xdr:row>
      <xdr:rowOff>117080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887056"/>
          <a:ext cx="889000" cy="3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158652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4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11423</xdr:rowOff>
    </xdr:from>
    <xdr:to>
      <xdr:col>15</xdr:col>
      <xdr:colOff>50800</xdr:colOff>
      <xdr:row>98</xdr:row>
      <xdr:rowOff>117080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813523"/>
          <a:ext cx="889000" cy="10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11423</xdr:rowOff>
    </xdr:from>
    <xdr:to>
      <xdr:col>10</xdr:col>
      <xdr:colOff>114300</xdr:colOff>
      <xdr:row>99</xdr:row>
      <xdr:rowOff>93501</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813523"/>
          <a:ext cx="889000" cy="25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51317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70448</xdr:rowOff>
    </xdr:from>
    <xdr:to>
      <xdr:col>24</xdr:col>
      <xdr:colOff>114300</xdr:colOff>
      <xdr:row>98</xdr:row>
      <xdr:rowOff>598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70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48875</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67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34156</xdr:rowOff>
    </xdr:from>
    <xdr:to>
      <xdr:col>20</xdr:col>
      <xdr:colOff>38100</xdr:colOff>
      <xdr:row>98</xdr:row>
      <xdr:rowOff>135756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83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126883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928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66280</xdr:rowOff>
    </xdr:from>
    <xdr:to>
      <xdr:col>15</xdr:col>
      <xdr:colOff>101600</xdr:colOff>
      <xdr:row>98</xdr:row>
      <xdr:rowOff>167880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86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159007</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9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132073</xdr:rowOff>
    </xdr:from>
    <xdr:to>
      <xdr:col>10</xdr:col>
      <xdr:colOff>165100</xdr:colOff>
      <xdr:row>98</xdr:row>
      <xdr:rowOff>62223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76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53350</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85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42701</xdr:rowOff>
    </xdr:from>
    <xdr:to>
      <xdr:col>6</xdr:col>
      <xdr:colOff>38100</xdr:colOff>
      <xdr:row>99</xdr:row>
      <xdr:rowOff>144301</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701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135428</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710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32446</xdr:rowOff>
    </xdr:from>
    <xdr:to>
      <xdr:col>54</xdr:col>
      <xdr:colOff>189865</xdr:colOff>
      <xdr:row>37</xdr:row>
      <xdr:rowOff>93237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47396"/>
          <a:ext cx="1270" cy="108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97064</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4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93237</xdr:rowOff>
    </xdr:from>
    <xdr:to>
      <xdr:col>55</xdr:col>
      <xdr:colOff>88900</xdr:colOff>
      <xdr:row>37</xdr:row>
      <xdr:rowOff>93237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3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150573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22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32446</xdr:rowOff>
    </xdr:from>
    <xdr:to>
      <xdr:col>55</xdr:col>
      <xdr:colOff>88900</xdr:colOff>
      <xdr:row>31</xdr:row>
      <xdr:rowOff>32446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43608</xdr:rowOff>
    </xdr:from>
    <xdr:to>
      <xdr:col>55</xdr:col>
      <xdr:colOff>0</xdr:colOff>
      <xdr:row>34</xdr:row>
      <xdr:rowOff>100895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872908"/>
          <a:ext cx="838200" cy="5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150692</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51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815</xdr:rowOff>
    </xdr:from>
    <xdr:to>
      <xdr:col>55</xdr:col>
      <xdr:colOff>50800</xdr:colOff>
      <xdr:row>36</xdr:row>
      <xdr:rowOff>102415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33252</xdr:rowOff>
    </xdr:from>
    <xdr:to>
      <xdr:col>50</xdr:col>
      <xdr:colOff>114300</xdr:colOff>
      <xdr:row>34</xdr:row>
      <xdr:rowOff>43608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862552"/>
          <a:ext cx="889000" cy="1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171213</xdr:rowOff>
    </xdr:from>
    <xdr:to>
      <xdr:col>50</xdr:col>
      <xdr:colOff>165100</xdr:colOff>
      <xdr:row>36</xdr:row>
      <xdr:rowOff>101363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7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92490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26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2797</xdr:rowOff>
    </xdr:from>
    <xdr:to>
      <xdr:col>45</xdr:col>
      <xdr:colOff>177800</xdr:colOff>
      <xdr:row>34</xdr:row>
      <xdr:rowOff>33252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832097"/>
          <a:ext cx="889000" cy="3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163172</xdr:rowOff>
    </xdr:from>
    <xdr:to>
      <xdr:col>46</xdr:col>
      <xdr:colOff>38100</xdr:colOff>
      <xdr:row>36</xdr:row>
      <xdr:rowOff>93322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6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84449</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25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147524</xdr:rowOff>
    </xdr:from>
    <xdr:to>
      <xdr:col>41</xdr:col>
      <xdr:colOff>50800</xdr:colOff>
      <xdr:row>34</xdr:row>
      <xdr:rowOff>2797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291024"/>
          <a:ext cx="889000" cy="54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21543</xdr:rowOff>
    </xdr:from>
    <xdr:to>
      <xdr:col>41</xdr:col>
      <xdr:colOff>101600</xdr:colOff>
      <xdr:row>36</xdr:row>
      <xdr:rowOff>123143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9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114270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28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119990</xdr:rowOff>
    </xdr:from>
    <xdr:to>
      <xdr:col>36</xdr:col>
      <xdr:colOff>165100</xdr:colOff>
      <xdr:row>33</xdr:row>
      <xdr:rowOff>50140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60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41267</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699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50095</xdr:rowOff>
    </xdr:from>
    <xdr:to>
      <xdr:col>55</xdr:col>
      <xdr:colOff>50800</xdr:colOff>
      <xdr:row>34</xdr:row>
      <xdr:rowOff>151695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87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72972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73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164258</xdr:rowOff>
    </xdr:from>
    <xdr:to>
      <xdr:col>50</xdr:col>
      <xdr:colOff>165100</xdr:colOff>
      <xdr:row>34</xdr:row>
      <xdr:rowOff>94408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82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110935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59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153902</xdr:rowOff>
    </xdr:from>
    <xdr:to>
      <xdr:col>46</xdr:col>
      <xdr:colOff>38100</xdr:colOff>
      <xdr:row>34</xdr:row>
      <xdr:rowOff>84052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81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100579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58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123447</xdr:rowOff>
    </xdr:from>
    <xdr:to>
      <xdr:col>41</xdr:col>
      <xdr:colOff>101600</xdr:colOff>
      <xdr:row>34</xdr:row>
      <xdr:rowOff>53597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78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70124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55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96724</xdr:rowOff>
    </xdr:from>
    <xdr:to>
      <xdr:col>36</xdr:col>
      <xdr:colOff>165100</xdr:colOff>
      <xdr:row>31</xdr:row>
      <xdr:rowOff>26874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24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43401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01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12957</xdr:rowOff>
    </xdr:from>
    <xdr:to>
      <xdr:col>55</xdr:col>
      <xdr:colOff>0</xdr:colOff>
      <xdr:row>56</xdr:row>
      <xdr:rowOff>14275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614157"/>
          <a:ext cx="838200" cy="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150172</xdr:rowOff>
    </xdr:from>
    <xdr:to>
      <xdr:col>50</xdr:col>
      <xdr:colOff>114300</xdr:colOff>
      <xdr:row>56</xdr:row>
      <xdr:rowOff>12957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579922"/>
          <a:ext cx="889000" cy="3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66537</xdr:rowOff>
    </xdr:from>
    <xdr:to>
      <xdr:col>45</xdr:col>
      <xdr:colOff>177800</xdr:colOff>
      <xdr:row>55</xdr:row>
      <xdr:rowOff>150172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496287"/>
          <a:ext cx="889000" cy="8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18727</xdr:rowOff>
    </xdr:from>
    <xdr:to>
      <xdr:col>41</xdr:col>
      <xdr:colOff>50800</xdr:colOff>
      <xdr:row>55</xdr:row>
      <xdr:rowOff>66537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448477"/>
          <a:ext cx="889000" cy="4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160041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134925</xdr:rowOff>
    </xdr:from>
    <xdr:to>
      <xdr:col>55</xdr:col>
      <xdr:colOff>50800</xdr:colOff>
      <xdr:row>56</xdr:row>
      <xdr:rowOff>65075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56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157802</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41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133607</xdr:rowOff>
    </xdr:from>
    <xdr:to>
      <xdr:col>50</xdr:col>
      <xdr:colOff>165100</xdr:colOff>
      <xdr:row>56</xdr:row>
      <xdr:rowOff>63757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56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80284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33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99372</xdr:rowOff>
    </xdr:from>
    <xdr:to>
      <xdr:col>46</xdr:col>
      <xdr:colOff>38100</xdr:colOff>
      <xdr:row>56</xdr:row>
      <xdr:rowOff>29522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5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46049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30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15737</xdr:rowOff>
    </xdr:from>
    <xdr:to>
      <xdr:col>41</xdr:col>
      <xdr:colOff>101600</xdr:colOff>
      <xdr:row>55</xdr:row>
      <xdr:rowOff>117337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44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133864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2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139377</xdr:rowOff>
    </xdr:from>
    <xdr:to>
      <xdr:col>36</xdr:col>
      <xdr:colOff>165100</xdr:colOff>
      <xdr:row>55</xdr:row>
      <xdr:rowOff>69527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39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86054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17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73501</xdr:rowOff>
    </xdr:from>
    <xdr:to>
      <xdr:col>55</xdr:col>
      <xdr:colOff>0</xdr:colOff>
      <xdr:row>78</xdr:row>
      <xdr:rowOff>151206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446601"/>
          <a:ext cx="838200" cy="7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111277</xdr:rowOff>
    </xdr:from>
    <xdr:to>
      <xdr:col>50</xdr:col>
      <xdr:colOff>114300</xdr:colOff>
      <xdr:row>78</xdr:row>
      <xdr:rowOff>151206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484377"/>
          <a:ext cx="889000" cy="3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46393</xdr:rowOff>
    </xdr:from>
    <xdr:to>
      <xdr:col>45</xdr:col>
      <xdr:colOff>177800</xdr:colOff>
      <xdr:row>78</xdr:row>
      <xdr:rowOff>111277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248043"/>
          <a:ext cx="889000" cy="23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40906</xdr:rowOff>
    </xdr:from>
    <xdr:to>
      <xdr:col>41</xdr:col>
      <xdr:colOff>50800</xdr:colOff>
      <xdr:row>77</xdr:row>
      <xdr:rowOff>46393</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24255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51249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22701</xdr:rowOff>
    </xdr:from>
    <xdr:to>
      <xdr:col>55</xdr:col>
      <xdr:colOff>50800</xdr:colOff>
      <xdr:row>78</xdr:row>
      <xdr:rowOff>124301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39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1128</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7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100406</xdr:rowOff>
    </xdr:from>
    <xdr:to>
      <xdr:col>50</xdr:col>
      <xdr:colOff>165100</xdr:colOff>
      <xdr:row>79</xdr:row>
      <xdr:rowOff>30556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7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21683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56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60477</xdr:rowOff>
    </xdr:from>
    <xdr:to>
      <xdr:col>46</xdr:col>
      <xdr:colOff>38100</xdr:colOff>
      <xdr:row>78</xdr:row>
      <xdr:rowOff>162077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3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153204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52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167043</xdr:rowOff>
    </xdr:from>
    <xdr:to>
      <xdr:col>41</xdr:col>
      <xdr:colOff>101600</xdr:colOff>
      <xdr:row>77</xdr:row>
      <xdr:rowOff>97193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19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113720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97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161556</xdr:rowOff>
    </xdr:from>
    <xdr:to>
      <xdr:col>36</xdr:col>
      <xdr:colOff>165100</xdr:colOff>
      <xdr:row>77</xdr:row>
      <xdr:rowOff>91706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19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108234</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96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24651</xdr:rowOff>
    </xdr:from>
    <xdr:to>
      <xdr:col>55</xdr:col>
      <xdr:colOff>0</xdr:colOff>
      <xdr:row>96</xdr:row>
      <xdr:rowOff>36488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483851"/>
          <a:ext cx="838200" cy="1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14288</xdr:rowOff>
    </xdr:from>
    <xdr:to>
      <xdr:col>50</xdr:col>
      <xdr:colOff>114300</xdr:colOff>
      <xdr:row>96</xdr:row>
      <xdr:rowOff>36488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473488"/>
          <a:ext cx="889000" cy="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14288</xdr:rowOff>
    </xdr:from>
    <xdr:to>
      <xdr:col>45</xdr:col>
      <xdr:colOff>177800</xdr:colOff>
      <xdr:row>96</xdr:row>
      <xdr:rowOff>25361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473488"/>
          <a:ext cx="889000" cy="1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25361</xdr:rowOff>
    </xdr:from>
    <xdr:to>
      <xdr:col>41</xdr:col>
      <xdr:colOff>50800</xdr:colOff>
      <xdr:row>96</xdr:row>
      <xdr:rowOff>33604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484561"/>
          <a:ext cx="889000" cy="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93160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145301</xdr:rowOff>
    </xdr:from>
    <xdr:to>
      <xdr:col>55</xdr:col>
      <xdr:colOff>50800</xdr:colOff>
      <xdr:row>96</xdr:row>
      <xdr:rowOff>75451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43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168178</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28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157138</xdr:rowOff>
    </xdr:from>
    <xdr:to>
      <xdr:col>50</xdr:col>
      <xdr:colOff>165100</xdr:colOff>
      <xdr:row>96</xdr:row>
      <xdr:rowOff>87288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44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103815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22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134938</xdr:rowOff>
    </xdr:from>
    <xdr:to>
      <xdr:col>46</xdr:col>
      <xdr:colOff>38100</xdr:colOff>
      <xdr:row>96</xdr:row>
      <xdr:rowOff>65088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42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81615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19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146011</xdr:rowOff>
    </xdr:from>
    <xdr:to>
      <xdr:col>41</xdr:col>
      <xdr:colOff>101600</xdr:colOff>
      <xdr:row>96</xdr:row>
      <xdr:rowOff>76161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43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92688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20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154254</xdr:rowOff>
    </xdr:from>
    <xdr:to>
      <xdr:col>36</xdr:col>
      <xdr:colOff>165100</xdr:colOff>
      <xdr:row>96</xdr:row>
      <xdr:rowOff>84404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44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100931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21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79382</xdr:rowOff>
    </xdr:from>
    <xdr:to>
      <xdr:col>85</xdr:col>
      <xdr:colOff>127000</xdr:colOff>
      <xdr:row>39</xdr:row>
      <xdr:rowOff>84477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765932"/>
          <a:ext cx="838200" cy="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9078</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695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84477</xdr:rowOff>
    </xdr:from>
    <xdr:to>
      <xdr:col>81</xdr:col>
      <xdr:colOff>50800</xdr:colOff>
      <xdr:row>39</xdr:row>
      <xdr:rowOff>98247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771027"/>
          <a:ext cx="889000" cy="1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130377</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81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98051</xdr:rowOff>
    </xdr:from>
    <xdr:to>
      <xdr:col>76</xdr:col>
      <xdr:colOff>114300</xdr:colOff>
      <xdr:row>39</xdr:row>
      <xdr:rowOff>98247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84601"/>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96016</xdr:rowOff>
    </xdr:from>
    <xdr:to>
      <xdr:col>71</xdr:col>
      <xdr:colOff>177800</xdr:colOff>
      <xdr:row>39</xdr:row>
      <xdr:rowOff>98051</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82566"/>
          <a:ext cx="889000" cy="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28582</xdr:rowOff>
    </xdr:from>
    <xdr:to>
      <xdr:col>85</xdr:col>
      <xdr:colOff>177800</xdr:colOff>
      <xdr:row>39</xdr:row>
      <xdr:rowOff>130182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71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159409</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0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33677</xdr:rowOff>
    </xdr:from>
    <xdr:to>
      <xdr:col>81</xdr:col>
      <xdr:colOff>101600</xdr:colOff>
      <xdr:row>39</xdr:row>
      <xdr:rowOff>135277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72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151804</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49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47447</xdr:rowOff>
    </xdr:from>
    <xdr:to>
      <xdr:col>76</xdr:col>
      <xdr:colOff>165100</xdr:colOff>
      <xdr:row>39</xdr:row>
      <xdr:rowOff>149047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73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140174</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35333" y="68267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47251</xdr:rowOff>
    </xdr:from>
    <xdr:to>
      <xdr:col>72</xdr:col>
      <xdr:colOff>38100</xdr:colOff>
      <xdr:row>39</xdr:row>
      <xdr:rowOff>148851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73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139978</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46333" y="68265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45216</xdr:rowOff>
    </xdr:from>
    <xdr:to>
      <xdr:col>67</xdr:col>
      <xdr:colOff>101600</xdr:colOff>
      <xdr:row>39</xdr:row>
      <xdr:rowOff>146816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73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137943</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824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61354</xdr:rowOff>
    </xdr:from>
    <xdr:to>
      <xdr:col>85</xdr:col>
      <xdr:colOff>127000</xdr:colOff>
      <xdr:row>73</xdr:row>
      <xdr:rowOff>111684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2577204"/>
          <a:ext cx="838200" cy="5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36068</xdr:rowOff>
    </xdr:from>
    <xdr:to>
      <xdr:col>81</xdr:col>
      <xdr:colOff>50800</xdr:colOff>
      <xdr:row>73</xdr:row>
      <xdr:rowOff>61354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4592300" y="12551918"/>
          <a:ext cx="889000" cy="2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154280</xdr:rowOff>
    </xdr:from>
    <xdr:to>
      <xdr:col>76</xdr:col>
      <xdr:colOff>114300</xdr:colOff>
      <xdr:row>73</xdr:row>
      <xdr:rowOff>36068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703300" y="12498680"/>
          <a:ext cx="889000" cy="5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154280</xdr:rowOff>
    </xdr:from>
    <xdr:to>
      <xdr:col>71</xdr:col>
      <xdr:colOff>177800</xdr:colOff>
      <xdr:row>73</xdr:row>
      <xdr:rowOff>4280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2498680"/>
          <a:ext cx="8890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60884</xdr:rowOff>
    </xdr:from>
    <xdr:to>
      <xdr:col>85</xdr:col>
      <xdr:colOff>177800</xdr:colOff>
      <xdr:row>73</xdr:row>
      <xdr:rowOff>162484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57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83761</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42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10554</xdr:rowOff>
    </xdr:from>
    <xdr:to>
      <xdr:col>81</xdr:col>
      <xdr:colOff>101600</xdr:colOff>
      <xdr:row>73</xdr:row>
      <xdr:rowOff>112154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52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128681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30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156718</xdr:rowOff>
    </xdr:from>
    <xdr:to>
      <xdr:col>76</xdr:col>
      <xdr:colOff>165100</xdr:colOff>
      <xdr:row>73</xdr:row>
      <xdr:rowOff>86868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50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103395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27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103480</xdr:rowOff>
    </xdr:from>
    <xdr:to>
      <xdr:col>72</xdr:col>
      <xdr:colOff>38100</xdr:colOff>
      <xdr:row>73</xdr:row>
      <xdr:rowOff>33630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44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50157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22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124930</xdr:rowOff>
    </xdr:from>
    <xdr:to>
      <xdr:col>67</xdr:col>
      <xdr:colOff>101600</xdr:colOff>
      <xdr:row>73</xdr:row>
      <xdr:rowOff>55080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4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71607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24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52192</xdr:rowOff>
    </xdr:from>
    <xdr:to>
      <xdr:col>85</xdr:col>
      <xdr:colOff>127000</xdr:colOff>
      <xdr:row>97</xdr:row>
      <xdr:rowOff>133885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682842"/>
          <a:ext cx="838200" cy="8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38048</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71413</xdr:rowOff>
    </xdr:from>
    <xdr:to>
      <xdr:col>81</xdr:col>
      <xdr:colOff>50800</xdr:colOff>
      <xdr:row>97</xdr:row>
      <xdr:rowOff>133885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702063"/>
          <a:ext cx="889000" cy="6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35843</xdr:rowOff>
    </xdr:from>
    <xdr:to>
      <xdr:col>76</xdr:col>
      <xdr:colOff>114300</xdr:colOff>
      <xdr:row>97</xdr:row>
      <xdr:rowOff>71413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666493"/>
          <a:ext cx="889000" cy="3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35843</xdr:rowOff>
    </xdr:from>
    <xdr:to>
      <xdr:col>71</xdr:col>
      <xdr:colOff>177800</xdr:colOff>
      <xdr:row>97</xdr:row>
      <xdr:rowOff>137523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666493"/>
          <a:ext cx="889000" cy="10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1392</xdr:rowOff>
    </xdr:from>
    <xdr:to>
      <xdr:col>85</xdr:col>
      <xdr:colOff>177800</xdr:colOff>
      <xdr:row>97</xdr:row>
      <xdr:rowOff>102992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63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24269</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48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83085</xdr:rowOff>
    </xdr:from>
    <xdr:to>
      <xdr:col>81</xdr:col>
      <xdr:colOff>101600</xdr:colOff>
      <xdr:row>98</xdr:row>
      <xdr:rowOff>13235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29762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48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20613</xdr:rowOff>
    </xdr:from>
    <xdr:to>
      <xdr:col>76</xdr:col>
      <xdr:colOff>165100</xdr:colOff>
      <xdr:row>97</xdr:row>
      <xdr:rowOff>122213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65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138740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4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156493</xdr:rowOff>
    </xdr:from>
    <xdr:to>
      <xdr:col>72</xdr:col>
      <xdr:colOff>38100</xdr:colOff>
      <xdr:row>97</xdr:row>
      <xdr:rowOff>86643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61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103170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39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86723</xdr:rowOff>
    </xdr:from>
    <xdr:to>
      <xdr:col>67</xdr:col>
      <xdr:colOff>101600</xdr:colOff>
      <xdr:row>98</xdr:row>
      <xdr:rowOff>16873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71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33400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49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2159</xdr:rowOff>
    </xdr:from>
    <xdr:to>
      <xdr:col>116</xdr:col>
      <xdr:colOff>63500</xdr:colOff>
      <xdr:row>39</xdr:row>
      <xdr:rowOff>38608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688709"/>
          <a:ext cx="838200" cy="3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143891</xdr:rowOff>
    </xdr:from>
    <xdr:to>
      <xdr:col>111</xdr:col>
      <xdr:colOff>177800</xdr:colOff>
      <xdr:row>39</xdr:row>
      <xdr:rowOff>38608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8991"/>
          <a:ext cx="889000" cy="6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143891</xdr:rowOff>
    </xdr:from>
    <xdr:to>
      <xdr:col>107</xdr:col>
      <xdr:colOff>50800</xdr:colOff>
      <xdr:row>39</xdr:row>
      <xdr:rowOff>38227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658991"/>
          <a:ext cx="889000" cy="6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33909</xdr:rowOff>
    </xdr:from>
    <xdr:to>
      <xdr:col>102</xdr:col>
      <xdr:colOff>114300</xdr:colOff>
      <xdr:row>39</xdr:row>
      <xdr:rowOff>38227</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20459"/>
          <a:ext cx="889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122809</xdr:rowOff>
    </xdr:from>
    <xdr:to>
      <xdr:col>116</xdr:col>
      <xdr:colOff>114300</xdr:colOff>
      <xdr:row>39</xdr:row>
      <xdr:rowOff>52959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37736</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52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159258</xdr:rowOff>
    </xdr:from>
    <xdr:to>
      <xdr:col>112</xdr:col>
      <xdr:colOff>38100</xdr:colOff>
      <xdr:row>39</xdr:row>
      <xdr:rowOff>89408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7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80535</xdr:rowOff>
    </xdr:from>
    <xdr:ext cx="313932"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66333" y="67670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93091</xdr:rowOff>
    </xdr:from>
    <xdr:to>
      <xdr:col>107</xdr:col>
      <xdr:colOff>101600</xdr:colOff>
      <xdr:row>39</xdr:row>
      <xdr:rowOff>23241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14368</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5017" y="670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158877</xdr:rowOff>
    </xdr:from>
    <xdr:to>
      <xdr:col>102</xdr:col>
      <xdr:colOff>165100</xdr:colOff>
      <xdr:row>39</xdr:row>
      <xdr:rowOff>89027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80154</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88333" y="67667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154559</xdr:rowOff>
    </xdr:from>
    <xdr:to>
      <xdr:col>98</xdr:col>
      <xdr:colOff>38100</xdr:colOff>
      <xdr:row>39</xdr:row>
      <xdr:rowOff>84709</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6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75836</xdr:rowOff>
    </xdr:from>
    <xdr:ext cx="313932"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99333" y="67623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136568</xdr:rowOff>
    </xdr:from>
    <xdr:to>
      <xdr:col>116</xdr:col>
      <xdr:colOff>63500</xdr:colOff>
      <xdr:row>57</xdr:row>
      <xdr:rowOff>140340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9909218"/>
          <a:ext cx="8382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16967</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961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140340</xdr:rowOff>
    </xdr:from>
    <xdr:to>
      <xdr:col>111</xdr:col>
      <xdr:colOff>177800</xdr:colOff>
      <xdr:row>57</xdr:row>
      <xdr:rowOff>141963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9912990"/>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132546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1007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141071</xdr:rowOff>
    </xdr:from>
    <xdr:to>
      <xdr:col>107</xdr:col>
      <xdr:colOff>50800</xdr:colOff>
      <xdr:row>57</xdr:row>
      <xdr:rowOff>141963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913721"/>
          <a:ext cx="889000" cy="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134215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1007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140866</xdr:rowOff>
    </xdr:from>
    <xdr:to>
      <xdr:col>102</xdr:col>
      <xdr:colOff>114300</xdr:colOff>
      <xdr:row>57</xdr:row>
      <xdr:rowOff>141071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9913516"/>
          <a:ext cx="8890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129826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07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118236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06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85768</xdr:rowOff>
    </xdr:from>
    <xdr:to>
      <xdr:col>116</xdr:col>
      <xdr:colOff>114300</xdr:colOff>
      <xdr:row>58</xdr:row>
      <xdr:rowOff>15918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85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108645</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70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89540</xdr:rowOff>
    </xdr:from>
    <xdr:to>
      <xdr:col>112</xdr:col>
      <xdr:colOff>38100</xdr:colOff>
      <xdr:row>58</xdr:row>
      <xdr:rowOff>19690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86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36217</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963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91163</xdr:rowOff>
    </xdr:from>
    <xdr:to>
      <xdr:col>107</xdr:col>
      <xdr:colOff>101600</xdr:colOff>
      <xdr:row>58</xdr:row>
      <xdr:rowOff>21313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86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37840</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963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90271</xdr:rowOff>
    </xdr:from>
    <xdr:to>
      <xdr:col>102</xdr:col>
      <xdr:colOff>165100</xdr:colOff>
      <xdr:row>58</xdr:row>
      <xdr:rowOff>20421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86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36948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963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90066</xdr:rowOff>
    </xdr:from>
    <xdr:to>
      <xdr:col>98</xdr:col>
      <xdr:colOff>38100</xdr:colOff>
      <xdr:row>58</xdr:row>
      <xdr:rowOff>20216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8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36743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963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123012</xdr:rowOff>
    </xdr:from>
    <xdr:to>
      <xdr:col>116</xdr:col>
      <xdr:colOff>63500</xdr:colOff>
      <xdr:row>72</xdr:row>
      <xdr:rowOff>166827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467412"/>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166827</xdr:rowOff>
    </xdr:from>
    <xdr:to>
      <xdr:col>111</xdr:col>
      <xdr:colOff>177800</xdr:colOff>
      <xdr:row>73</xdr:row>
      <xdr:rowOff>35039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511227"/>
          <a:ext cx="889000" cy="3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35039</xdr:rowOff>
    </xdr:from>
    <xdr:to>
      <xdr:col>107</xdr:col>
      <xdr:colOff>50800</xdr:colOff>
      <xdr:row>73</xdr:row>
      <xdr:rowOff>57176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550889"/>
          <a:ext cx="889000" cy="2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57176</xdr:rowOff>
    </xdr:from>
    <xdr:to>
      <xdr:col>102</xdr:col>
      <xdr:colOff>114300</xdr:colOff>
      <xdr:row>73</xdr:row>
      <xdr:rowOff>132270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573026"/>
          <a:ext cx="889000" cy="7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72212</xdr:rowOff>
    </xdr:from>
    <xdr:to>
      <xdr:col>116</xdr:col>
      <xdr:colOff>114300</xdr:colOff>
      <xdr:row>73</xdr:row>
      <xdr:rowOff>2362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41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95089</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26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116027</xdr:rowOff>
    </xdr:from>
    <xdr:to>
      <xdr:col>112</xdr:col>
      <xdr:colOff>38100</xdr:colOff>
      <xdr:row>73</xdr:row>
      <xdr:rowOff>46177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46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62704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23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155689</xdr:rowOff>
    </xdr:from>
    <xdr:to>
      <xdr:col>107</xdr:col>
      <xdr:colOff>101600</xdr:colOff>
      <xdr:row>73</xdr:row>
      <xdr:rowOff>85839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5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102366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2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6376</xdr:rowOff>
    </xdr:from>
    <xdr:to>
      <xdr:col>102</xdr:col>
      <xdr:colOff>165100</xdr:colOff>
      <xdr:row>73</xdr:row>
      <xdr:rowOff>107976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52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124503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29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81470</xdr:rowOff>
    </xdr:from>
    <xdr:to>
      <xdr:col>98</xdr:col>
      <xdr:colOff>38100</xdr:colOff>
      <xdr:row>74</xdr:row>
      <xdr:rowOff>11620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5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28147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37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歳出決算総額は、住民１人当たり</a:t>
          </a:r>
          <a:r>
            <a:rPr kumimoji="1" lang="en-US" altLang="ja-JP" sz="1300">
              <a:latin typeface="ＭＳ Ｐゴシック" panose="020B0600070205080204" pitchFamily="50" charset="-128"/>
              <a:ea typeface="ＭＳ Ｐゴシック" panose="020B0600070205080204" pitchFamily="50" charset="-128"/>
            </a:rPr>
            <a:t>657,836</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a:t>
          </a:r>
          <a:r>
            <a:rPr kumimoji="1" lang="en-US" altLang="ja-JP" sz="1300">
              <a:latin typeface="ＭＳ Ｐゴシック" panose="020B0600070205080204" pitchFamily="50" charset="-128"/>
              <a:ea typeface="ＭＳ Ｐゴシック" panose="020B0600070205080204" pitchFamily="50" charset="-128"/>
            </a:rPr>
            <a:t>30,232</a:t>
          </a:r>
          <a:r>
            <a:rPr kumimoji="1" lang="ja-JP" altLang="en-US" sz="1300">
              <a:latin typeface="ＭＳ Ｐゴシック" panose="020B0600070205080204" pitchFamily="50" charset="-128"/>
              <a:ea typeface="ＭＳ Ｐゴシック" panose="020B0600070205080204" pitchFamily="50" charset="-128"/>
            </a:rPr>
            <a:t>円増額となった。</a:t>
          </a:r>
        </a:p>
        <a:p>
          <a:r>
            <a:rPr kumimoji="1" lang="ja-JP" altLang="en-US" sz="1300">
              <a:latin typeface="ＭＳ Ｐゴシック" panose="020B0600070205080204" pitchFamily="50" charset="-128"/>
              <a:ea typeface="ＭＳ Ｐゴシック" panose="020B0600070205080204" pitchFamily="50" charset="-128"/>
            </a:rPr>
            <a:t>人件費は</a:t>
          </a:r>
          <a:r>
            <a:rPr kumimoji="1" lang="en-US" altLang="ja-JP" sz="1300">
              <a:latin typeface="ＭＳ Ｐゴシック" panose="020B0600070205080204" pitchFamily="50" charset="-128"/>
              <a:ea typeface="ＭＳ Ｐゴシック" panose="020B0600070205080204" pitchFamily="50" charset="-128"/>
            </a:rPr>
            <a:t>114,002</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10,445</a:t>
          </a:r>
          <a:r>
            <a:rPr kumimoji="1" lang="ja-JP" altLang="en-US" sz="1300">
              <a:latin typeface="ＭＳ Ｐゴシック" panose="020B0600070205080204" pitchFamily="50" charset="-128"/>
              <a:ea typeface="ＭＳ Ｐゴシック" panose="020B0600070205080204" pitchFamily="50" charset="-128"/>
            </a:rPr>
            <a:t>円増額となり、類似団体平均</a:t>
          </a:r>
          <a:r>
            <a:rPr kumimoji="1" lang="en-US" altLang="ja-JP" sz="1300">
              <a:latin typeface="ＭＳ Ｐゴシック" panose="020B0600070205080204" pitchFamily="50" charset="-128"/>
              <a:ea typeface="ＭＳ Ｐゴシック" panose="020B0600070205080204" pitchFamily="50" charset="-128"/>
            </a:rPr>
            <a:t>72,348</a:t>
          </a:r>
          <a:r>
            <a:rPr kumimoji="1" lang="ja-JP" altLang="en-US" sz="1300">
              <a:latin typeface="ＭＳ Ｐゴシック" panose="020B0600070205080204" pitchFamily="50" charset="-128"/>
              <a:ea typeface="ＭＳ Ｐゴシック" panose="020B0600070205080204" pitchFamily="50" charset="-128"/>
            </a:rPr>
            <a:t>円と比較しても高い水準にある。人口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人当たり職員数が類似団体平均と比較して</a:t>
          </a:r>
          <a:r>
            <a:rPr kumimoji="1" lang="en-US" altLang="ja-JP" sz="1300">
              <a:latin typeface="ＭＳ Ｐゴシック" panose="020B0600070205080204" pitchFamily="50" charset="-128"/>
              <a:ea typeface="ＭＳ Ｐゴシック" panose="020B0600070205080204" pitchFamily="50" charset="-128"/>
            </a:rPr>
            <a:t>3.76</a:t>
          </a:r>
          <a:r>
            <a:rPr kumimoji="1" lang="ja-JP" altLang="en-US" sz="1300">
              <a:latin typeface="ＭＳ Ｐゴシック" panose="020B0600070205080204" pitchFamily="50" charset="-128"/>
              <a:ea typeface="ＭＳ Ｐゴシック" panose="020B0600070205080204" pitchFamily="50" charset="-128"/>
            </a:rPr>
            <a:t>人多いことも影響していると考えられる。</a:t>
          </a:r>
        </a:p>
        <a:p>
          <a:r>
            <a:rPr kumimoji="1" lang="ja-JP" altLang="en-US" sz="1300">
              <a:latin typeface="ＭＳ Ｐゴシック" panose="020B0600070205080204" pitchFamily="50" charset="-128"/>
              <a:ea typeface="ＭＳ Ｐゴシック" panose="020B0600070205080204" pitchFamily="50" charset="-128"/>
            </a:rPr>
            <a:t>維持補修費は</a:t>
          </a:r>
          <a:r>
            <a:rPr kumimoji="1" lang="en-US" altLang="ja-JP" sz="1300">
              <a:latin typeface="ＭＳ Ｐゴシック" panose="020B0600070205080204" pitchFamily="50" charset="-128"/>
              <a:ea typeface="ＭＳ Ｐゴシック" panose="020B0600070205080204" pitchFamily="50" charset="-128"/>
            </a:rPr>
            <a:t>14,108</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6,512</a:t>
          </a:r>
          <a:r>
            <a:rPr kumimoji="1" lang="ja-JP" altLang="en-US" sz="1300">
              <a:latin typeface="ＭＳ Ｐゴシック" panose="020B0600070205080204" pitchFamily="50" charset="-128"/>
              <a:ea typeface="ＭＳ Ｐゴシック" panose="020B0600070205080204" pitchFamily="50" charset="-128"/>
            </a:rPr>
            <a:t>円増額となった。大雪に伴う除雪業務委託料等の増額によるものである。類似団体平均、全国平均、県平均と比較して２～３倍程度上回っている。</a:t>
          </a:r>
        </a:p>
        <a:p>
          <a:r>
            <a:rPr kumimoji="1" lang="ja-JP" altLang="en-US" sz="1300">
              <a:latin typeface="ＭＳ Ｐゴシック" panose="020B0600070205080204" pitchFamily="50" charset="-128"/>
              <a:ea typeface="ＭＳ Ｐゴシック" panose="020B0600070205080204" pitchFamily="50" charset="-128"/>
            </a:rPr>
            <a:t>扶助費は、</a:t>
          </a:r>
          <a:r>
            <a:rPr kumimoji="1" lang="en-US" altLang="ja-JP" sz="1300">
              <a:latin typeface="ＭＳ Ｐゴシック" panose="020B0600070205080204" pitchFamily="50" charset="-128"/>
              <a:ea typeface="ＭＳ Ｐゴシック" panose="020B0600070205080204" pitchFamily="50" charset="-128"/>
            </a:rPr>
            <a:t>119,445</a:t>
          </a:r>
          <a:r>
            <a:rPr kumimoji="1" lang="ja-JP" altLang="en-US" sz="1300">
              <a:latin typeface="ＭＳ Ｐゴシック" panose="020B0600070205080204" pitchFamily="50" charset="-128"/>
              <a:ea typeface="ＭＳ Ｐゴシック" panose="020B0600070205080204" pitchFamily="50" charset="-128"/>
            </a:rPr>
            <a:t>円で、</a:t>
          </a:r>
          <a:r>
            <a:rPr kumimoji="1" lang="en-US" altLang="ja-JP" sz="1300">
              <a:latin typeface="ＭＳ Ｐゴシック" panose="020B0600070205080204" pitchFamily="50" charset="-128"/>
              <a:ea typeface="ＭＳ Ｐゴシック" panose="020B0600070205080204" pitchFamily="50" charset="-128"/>
            </a:rPr>
            <a:t>12,416</a:t>
          </a:r>
          <a:r>
            <a:rPr kumimoji="1" lang="ja-JP" altLang="en-US" sz="1300">
              <a:latin typeface="ＭＳ Ｐゴシック" panose="020B0600070205080204" pitchFamily="50" charset="-128"/>
              <a:ea typeface="ＭＳ Ｐゴシック" panose="020B0600070205080204" pitchFamily="50" charset="-128"/>
            </a:rPr>
            <a:t>円増額となった、国の経済対策である定額減税補足給付金支給事業費、低所得世帯生活支援給付金事業費等の増額によるものである。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普通建設事業費は新規整備については令和６年度も類似団体平均を下回ったものの</a:t>
          </a:r>
          <a:r>
            <a:rPr kumimoji="1" lang="en-US" altLang="ja-JP" sz="1300">
              <a:latin typeface="ＭＳ Ｐゴシック" panose="020B0600070205080204" pitchFamily="50" charset="-128"/>
              <a:ea typeface="ＭＳ Ｐゴシック" panose="020B0600070205080204" pitchFamily="50" charset="-128"/>
            </a:rPr>
            <a:t>7,475</a:t>
          </a:r>
          <a:r>
            <a:rPr kumimoji="1" lang="ja-JP" altLang="en-US" sz="1300">
              <a:latin typeface="ＭＳ Ｐゴシック" panose="020B0600070205080204" pitchFamily="50" charset="-128"/>
              <a:ea typeface="ＭＳ Ｐゴシック" panose="020B0600070205080204" pitchFamily="50" charset="-128"/>
            </a:rPr>
            <a:t>円と前年度から</a:t>
          </a:r>
          <a:r>
            <a:rPr kumimoji="1" lang="en-US" altLang="ja-JP" sz="1300">
              <a:latin typeface="ＭＳ Ｐゴシック" panose="020B0600070205080204" pitchFamily="50" charset="-128"/>
              <a:ea typeface="ＭＳ Ｐゴシック" panose="020B0600070205080204" pitchFamily="50" charset="-128"/>
            </a:rPr>
            <a:t>4,079</a:t>
          </a:r>
          <a:r>
            <a:rPr kumimoji="1" lang="ja-JP" altLang="en-US" sz="1300">
              <a:latin typeface="ＭＳ Ｐゴシック" panose="020B0600070205080204" pitchFamily="50" charset="-128"/>
              <a:ea typeface="ＭＳ Ｐゴシック" panose="020B0600070205080204" pitchFamily="50" charset="-128"/>
            </a:rPr>
            <a:t>円増額となっている。これは、小中一貫校の整備工事（～令和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年度）によるものと考えられる。新規整備は抑制の一方で、更新整備については</a:t>
          </a:r>
          <a:r>
            <a:rPr kumimoji="1" lang="en-US" altLang="ja-JP" sz="1300">
              <a:latin typeface="ＭＳ Ｐゴシック" panose="020B0600070205080204" pitchFamily="50" charset="-128"/>
              <a:ea typeface="ＭＳ Ｐゴシック" panose="020B0600070205080204" pitchFamily="50" charset="-128"/>
            </a:rPr>
            <a:t>42,059</a:t>
          </a:r>
          <a:r>
            <a:rPr kumimoji="1" lang="ja-JP" altLang="en-US" sz="1300">
              <a:latin typeface="ＭＳ Ｐゴシック" panose="020B0600070205080204" pitchFamily="50" charset="-128"/>
              <a:ea typeface="ＭＳ Ｐゴシック" panose="020B0600070205080204" pitchFamily="50" charset="-128"/>
            </a:rPr>
            <a:t>円で前年度からは増額となった。また、類似団体平均、全国平均を上回り、更新整備事業に経費がかかっていることがわかる。今後も学校施設の長寿命化を予定しており、事業費精査による経費節減を進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兵庫県豊岡市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75,177
73,940
697.55
51,109,600
49,454,138
1,301,078
27,321,308
35,935,625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13.6
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34544</xdr:rowOff>
    </xdr:from>
    <xdr:to>
      <xdr:col>24</xdr:col>
      <xdr:colOff>63500</xdr:colOff>
      <xdr:row>35</xdr:row>
      <xdr:rowOff>56490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35294"/>
          <a:ext cx="8382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5740</xdr:rowOff>
    </xdr:from>
    <xdr:to>
      <xdr:col>19</xdr:col>
      <xdr:colOff>177800</xdr:colOff>
      <xdr:row>35</xdr:row>
      <xdr:rowOff>56490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06490"/>
          <a:ext cx="889000" cy="5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5740</xdr:rowOff>
    </xdr:from>
    <xdr:to>
      <xdr:col>15</xdr:col>
      <xdr:colOff>50800</xdr:colOff>
      <xdr:row>35</xdr:row>
      <xdr:rowOff>110439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06490"/>
          <a:ext cx="889000" cy="10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104038</xdr:rowOff>
    </xdr:from>
    <xdr:to>
      <xdr:col>10</xdr:col>
      <xdr:colOff>114300</xdr:colOff>
      <xdr:row>35</xdr:row>
      <xdr:rowOff>110439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04788"/>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155194</xdr:rowOff>
    </xdr:from>
    <xdr:to>
      <xdr:col>24</xdr:col>
      <xdr:colOff>114300</xdr:colOff>
      <xdr:row>35</xdr:row>
      <xdr:rowOff>85344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8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6621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3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5690</xdr:rowOff>
    </xdr:from>
    <xdr:to>
      <xdr:col>20</xdr:col>
      <xdr:colOff>38100</xdr:colOff>
      <xdr:row>35</xdr:row>
      <xdr:rowOff>107290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98417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0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126390</xdr:rowOff>
    </xdr:from>
    <xdr:to>
      <xdr:col>15</xdr:col>
      <xdr:colOff>101600</xdr:colOff>
      <xdr:row>35</xdr:row>
      <xdr:rowOff>56540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73067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3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59639</xdr:rowOff>
    </xdr:from>
    <xdr:to>
      <xdr:col>10</xdr:col>
      <xdr:colOff>165100</xdr:colOff>
      <xdr:row>35</xdr:row>
      <xdr:rowOff>161239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6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152366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5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53238</xdr:rowOff>
    </xdr:from>
    <xdr:to>
      <xdr:col>6</xdr:col>
      <xdr:colOff>38100</xdr:colOff>
      <xdr:row>35</xdr:row>
      <xdr:rowOff>154838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5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145965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4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69638</xdr:rowOff>
    </xdr:from>
    <xdr:to>
      <xdr:col>24</xdr:col>
      <xdr:colOff>63500</xdr:colOff>
      <xdr:row>56</xdr:row>
      <xdr:rowOff>2037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499388"/>
          <a:ext cx="838200" cy="10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84008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122268</xdr:rowOff>
    </xdr:from>
    <xdr:to>
      <xdr:col>19</xdr:col>
      <xdr:colOff>177800</xdr:colOff>
      <xdr:row>56</xdr:row>
      <xdr:rowOff>2037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552018"/>
          <a:ext cx="889000" cy="5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25080</xdr:rowOff>
    </xdr:from>
    <xdr:to>
      <xdr:col>15</xdr:col>
      <xdr:colOff>50800</xdr:colOff>
      <xdr:row>55</xdr:row>
      <xdr:rowOff>122268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54830"/>
          <a:ext cx="889000" cy="9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47582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75842</xdr:rowOff>
    </xdr:from>
    <xdr:to>
      <xdr:col>10</xdr:col>
      <xdr:colOff>114300</xdr:colOff>
      <xdr:row>55</xdr:row>
      <xdr:rowOff>25080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8991242"/>
          <a:ext cx="889000" cy="46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18838</xdr:rowOff>
    </xdr:from>
    <xdr:to>
      <xdr:col>24</xdr:col>
      <xdr:colOff>114300</xdr:colOff>
      <xdr:row>55</xdr:row>
      <xdr:rowOff>120438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44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41715</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300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122687</xdr:rowOff>
    </xdr:from>
    <xdr:to>
      <xdr:col>20</xdr:col>
      <xdr:colOff>38100</xdr:colOff>
      <xdr:row>56</xdr:row>
      <xdr:rowOff>52837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5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69364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32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71468</xdr:rowOff>
    </xdr:from>
    <xdr:to>
      <xdr:col>15</xdr:col>
      <xdr:colOff>101600</xdr:colOff>
      <xdr:row>56</xdr:row>
      <xdr:rowOff>1618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0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18145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27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145730</xdr:rowOff>
    </xdr:from>
    <xdr:to>
      <xdr:col>10</xdr:col>
      <xdr:colOff>165100</xdr:colOff>
      <xdr:row>55</xdr:row>
      <xdr:rowOff>75880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0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92407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179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25042</xdr:rowOff>
    </xdr:from>
    <xdr:to>
      <xdr:col>6</xdr:col>
      <xdr:colOff>38100</xdr:colOff>
      <xdr:row>52</xdr:row>
      <xdr:rowOff>126642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94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143169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71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14610</xdr:rowOff>
    </xdr:from>
    <xdr:to>
      <xdr:col>24</xdr:col>
      <xdr:colOff>63500</xdr:colOff>
      <xdr:row>76</xdr:row>
      <xdr:rowOff>104477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44810"/>
          <a:ext cx="838200" cy="89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104477</xdr:rowOff>
    </xdr:from>
    <xdr:to>
      <xdr:col>19</xdr:col>
      <xdr:colOff>177800</xdr:colOff>
      <xdr:row>76</xdr:row>
      <xdr:rowOff>134195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34677"/>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134195</xdr:rowOff>
    </xdr:from>
    <xdr:to>
      <xdr:col>15</xdr:col>
      <xdr:colOff>50800</xdr:colOff>
      <xdr:row>76</xdr:row>
      <xdr:rowOff>164663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64395"/>
          <a:ext cx="889000" cy="3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164663</xdr:rowOff>
    </xdr:from>
    <xdr:to>
      <xdr:col>10</xdr:col>
      <xdr:colOff>114300</xdr:colOff>
      <xdr:row>78</xdr:row>
      <xdr:rowOff>47482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94863"/>
          <a:ext cx="889000" cy="22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110932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135260</xdr:rowOff>
    </xdr:from>
    <xdr:to>
      <xdr:col>24</xdr:col>
      <xdr:colOff>114300</xdr:colOff>
      <xdr:row>76</xdr:row>
      <xdr:rowOff>65410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9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113687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7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53677</xdr:rowOff>
    </xdr:from>
    <xdr:to>
      <xdr:col>20</xdr:col>
      <xdr:colOff>38100</xdr:colOff>
      <xdr:row>76</xdr:row>
      <xdr:rowOff>155277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8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354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5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83395</xdr:rowOff>
    </xdr:from>
    <xdr:to>
      <xdr:col>15</xdr:col>
      <xdr:colOff>101600</xdr:colOff>
      <xdr:row>77</xdr:row>
      <xdr:rowOff>13545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1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30073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8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113863</xdr:rowOff>
    </xdr:from>
    <xdr:to>
      <xdr:col>10</xdr:col>
      <xdr:colOff>165100</xdr:colOff>
      <xdr:row>77</xdr:row>
      <xdr:rowOff>44013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4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35140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3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168132</xdr:rowOff>
    </xdr:from>
    <xdr:to>
      <xdr:col>6</xdr:col>
      <xdr:colOff>38100</xdr:colOff>
      <xdr:row>78</xdr:row>
      <xdr:rowOff>98282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6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89409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62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123899</xdr:rowOff>
    </xdr:from>
    <xdr:to>
      <xdr:col>24</xdr:col>
      <xdr:colOff>63500</xdr:colOff>
      <xdr:row>97</xdr:row>
      <xdr:rowOff>123965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754549"/>
          <a:ext cx="8382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72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115968</xdr:rowOff>
    </xdr:from>
    <xdr:to>
      <xdr:col>19</xdr:col>
      <xdr:colOff>177800</xdr:colOff>
      <xdr:row>97</xdr:row>
      <xdr:rowOff>123899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746618"/>
          <a:ext cx="889000" cy="7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115968</xdr:rowOff>
    </xdr:from>
    <xdr:to>
      <xdr:col>15</xdr:col>
      <xdr:colOff>50800</xdr:colOff>
      <xdr:row>97</xdr:row>
      <xdr:rowOff>129718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46618"/>
          <a:ext cx="889000" cy="1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129718</xdr:rowOff>
    </xdr:from>
    <xdr:to>
      <xdr:col>10</xdr:col>
      <xdr:colOff>114300</xdr:colOff>
      <xdr:row>97</xdr:row>
      <xdr:rowOff>149180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60368"/>
          <a:ext cx="889000" cy="1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73165</xdr:rowOff>
    </xdr:from>
    <xdr:to>
      <xdr:col>24</xdr:col>
      <xdr:colOff>114300</xdr:colOff>
      <xdr:row>98</xdr:row>
      <xdr:rowOff>3315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96042</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5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73099</xdr:rowOff>
    </xdr:from>
    <xdr:to>
      <xdr:col>20</xdr:col>
      <xdr:colOff>38100</xdr:colOff>
      <xdr:row>98</xdr:row>
      <xdr:rowOff>3249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0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19776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47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65168</xdr:rowOff>
    </xdr:from>
    <xdr:to>
      <xdr:col>15</xdr:col>
      <xdr:colOff>101600</xdr:colOff>
      <xdr:row>97</xdr:row>
      <xdr:rowOff>166768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9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11845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47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78918</xdr:rowOff>
    </xdr:from>
    <xdr:to>
      <xdr:col>10</xdr:col>
      <xdr:colOff>165100</xdr:colOff>
      <xdr:row>98</xdr:row>
      <xdr:rowOff>9068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0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25595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48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98380</xdr:rowOff>
    </xdr:from>
    <xdr:to>
      <xdr:col>6</xdr:col>
      <xdr:colOff>38100</xdr:colOff>
      <xdr:row>98</xdr:row>
      <xdr:rowOff>28530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45057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50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14986</xdr:rowOff>
    </xdr:from>
    <xdr:to>
      <xdr:col>55</xdr:col>
      <xdr:colOff>0</xdr:colOff>
      <xdr:row>39</xdr:row>
      <xdr:rowOff>15240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701536"/>
          <a:ext cx="8382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15240</xdr:rowOff>
    </xdr:from>
    <xdr:to>
      <xdr:col>50</xdr:col>
      <xdr:colOff>114300</xdr:colOff>
      <xdr:row>39</xdr:row>
      <xdr:rowOff>15494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701790"/>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15494</xdr:rowOff>
    </xdr:from>
    <xdr:to>
      <xdr:col>45</xdr:col>
      <xdr:colOff>177800</xdr:colOff>
      <xdr:row>39</xdr:row>
      <xdr:rowOff>16256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70204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16256</xdr:rowOff>
    </xdr:from>
    <xdr:to>
      <xdr:col>41</xdr:col>
      <xdr:colOff>50800</xdr:colOff>
      <xdr:row>39</xdr:row>
      <xdr:rowOff>16637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70280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135636</xdr:rowOff>
    </xdr:from>
    <xdr:to>
      <xdr:col>55</xdr:col>
      <xdr:colOff>50800</xdr:colOff>
      <xdr:row>39</xdr:row>
      <xdr:rowOff>65786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135890</xdr:rowOff>
    </xdr:from>
    <xdr:to>
      <xdr:col>50</xdr:col>
      <xdr:colOff>165100</xdr:colOff>
      <xdr:row>39</xdr:row>
      <xdr:rowOff>66040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57167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43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136144</xdr:rowOff>
    </xdr:from>
    <xdr:to>
      <xdr:col>46</xdr:col>
      <xdr:colOff>38100</xdr:colOff>
      <xdr:row>39</xdr:row>
      <xdr:rowOff>66294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57421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43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136906</xdr:rowOff>
    </xdr:from>
    <xdr:to>
      <xdr:col>41</xdr:col>
      <xdr:colOff>101600</xdr:colOff>
      <xdr:row>39</xdr:row>
      <xdr:rowOff>67056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5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58183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44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137287</xdr:rowOff>
    </xdr:from>
    <xdr:to>
      <xdr:col>36</xdr:col>
      <xdr:colOff>165100</xdr:colOff>
      <xdr:row>39</xdr:row>
      <xdr:rowOff>67437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58564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45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111392</xdr:rowOff>
    </xdr:from>
    <xdr:to>
      <xdr:col>55</xdr:col>
      <xdr:colOff>0</xdr:colOff>
      <xdr:row>54</xdr:row>
      <xdr:rowOff>44336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198242"/>
          <a:ext cx="838200" cy="10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99276</xdr:rowOff>
    </xdr:from>
    <xdr:to>
      <xdr:col>50</xdr:col>
      <xdr:colOff>114300</xdr:colOff>
      <xdr:row>53</xdr:row>
      <xdr:rowOff>111392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186126"/>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99276</xdr:rowOff>
    </xdr:from>
    <xdr:to>
      <xdr:col>45</xdr:col>
      <xdr:colOff>177800</xdr:colOff>
      <xdr:row>54</xdr:row>
      <xdr:rowOff>84074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186126"/>
          <a:ext cx="889000" cy="15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19664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62090</xdr:rowOff>
    </xdr:from>
    <xdr:to>
      <xdr:col>41</xdr:col>
      <xdr:colOff>50800</xdr:colOff>
      <xdr:row>54</xdr:row>
      <xdr:rowOff>84074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320390"/>
          <a:ext cx="889000" cy="2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11930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32770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164986</xdr:rowOff>
    </xdr:from>
    <xdr:to>
      <xdr:col>55</xdr:col>
      <xdr:colOff>50800</xdr:colOff>
      <xdr:row>54</xdr:row>
      <xdr:rowOff>95136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25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16413</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10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60592</xdr:rowOff>
    </xdr:from>
    <xdr:to>
      <xdr:col>50</xdr:col>
      <xdr:colOff>165100</xdr:colOff>
      <xdr:row>53</xdr:row>
      <xdr:rowOff>162192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14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7269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892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48476</xdr:rowOff>
    </xdr:from>
    <xdr:to>
      <xdr:col>46</xdr:col>
      <xdr:colOff>38100</xdr:colOff>
      <xdr:row>53</xdr:row>
      <xdr:rowOff>150076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13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166603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891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33274</xdr:rowOff>
    </xdr:from>
    <xdr:to>
      <xdr:col>41</xdr:col>
      <xdr:colOff>101600</xdr:colOff>
      <xdr:row>54</xdr:row>
      <xdr:rowOff>134874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2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151401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06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11290</xdr:rowOff>
    </xdr:from>
    <xdr:to>
      <xdr:col>36</xdr:col>
      <xdr:colOff>165100</xdr:colOff>
      <xdr:row>54</xdr:row>
      <xdr:rowOff>112890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26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129417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04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34582</xdr:rowOff>
    </xdr:from>
    <xdr:to>
      <xdr:col>55</xdr:col>
      <xdr:colOff>0</xdr:colOff>
      <xdr:row>75</xdr:row>
      <xdr:rowOff>56604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2893332"/>
          <a:ext cx="8382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14177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1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128003</xdr:rowOff>
    </xdr:from>
    <xdr:to>
      <xdr:col>50</xdr:col>
      <xdr:colOff>114300</xdr:colOff>
      <xdr:row>75</xdr:row>
      <xdr:rowOff>56604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129503"/>
          <a:ext cx="889000" cy="78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121124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32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128003</xdr:rowOff>
    </xdr:from>
    <xdr:to>
      <xdr:col>45</xdr:col>
      <xdr:colOff>177800</xdr:colOff>
      <xdr:row>72</xdr:row>
      <xdr:rowOff>89713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129503"/>
          <a:ext cx="889000" cy="30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49458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25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89713</xdr:rowOff>
    </xdr:from>
    <xdr:to>
      <xdr:col>41</xdr:col>
      <xdr:colOff>50800</xdr:colOff>
      <xdr:row>72</xdr:row>
      <xdr:rowOff>100495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2434113"/>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50677</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32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140707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155232</xdr:rowOff>
    </xdr:from>
    <xdr:to>
      <xdr:col>55</xdr:col>
      <xdr:colOff>50800</xdr:colOff>
      <xdr:row>75</xdr:row>
      <xdr:rowOff>85382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84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6659</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69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5804</xdr:rowOff>
    </xdr:from>
    <xdr:to>
      <xdr:col>50</xdr:col>
      <xdr:colOff>165100</xdr:colOff>
      <xdr:row>75</xdr:row>
      <xdr:rowOff>107404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86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123931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63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77203</xdr:rowOff>
    </xdr:from>
    <xdr:to>
      <xdr:col>46</xdr:col>
      <xdr:colOff>38100</xdr:colOff>
      <xdr:row>71</xdr:row>
      <xdr:rowOff>7353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07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23880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185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38913</xdr:rowOff>
    </xdr:from>
    <xdr:to>
      <xdr:col>41</xdr:col>
      <xdr:colOff>101600</xdr:colOff>
      <xdr:row>72</xdr:row>
      <xdr:rowOff>140513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38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157040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1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49695</xdr:rowOff>
    </xdr:from>
    <xdr:to>
      <xdr:col>36</xdr:col>
      <xdr:colOff>165100</xdr:colOff>
      <xdr:row>72</xdr:row>
      <xdr:rowOff>151295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3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167822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16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101943</xdr:rowOff>
    </xdr:from>
    <xdr:to>
      <xdr:col>55</xdr:col>
      <xdr:colOff>0</xdr:colOff>
      <xdr:row>93</xdr:row>
      <xdr:rowOff>128384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046793"/>
          <a:ext cx="838200" cy="2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48355</xdr:rowOff>
    </xdr:from>
    <xdr:to>
      <xdr:col>50</xdr:col>
      <xdr:colOff>114300</xdr:colOff>
      <xdr:row>93</xdr:row>
      <xdr:rowOff>128384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5993205"/>
          <a:ext cx="889000" cy="8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34389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8731</xdr:rowOff>
    </xdr:from>
    <xdr:to>
      <xdr:col>45</xdr:col>
      <xdr:colOff>177800</xdr:colOff>
      <xdr:row>93</xdr:row>
      <xdr:rowOff>48355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5953581"/>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167836</xdr:rowOff>
    </xdr:from>
    <xdr:to>
      <xdr:col>41</xdr:col>
      <xdr:colOff>50800</xdr:colOff>
      <xdr:row>93</xdr:row>
      <xdr:rowOff>8731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5941236"/>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70604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0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51143</xdr:rowOff>
    </xdr:from>
    <xdr:to>
      <xdr:col>55</xdr:col>
      <xdr:colOff>50800</xdr:colOff>
      <xdr:row>93</xdr:row>
      <xdr:rowOff>152743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599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74020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84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77584</xdr:rowOff>
    </xdr:from>
    <xdr:to>
      <xdr:col>50</xdr:col>
      <xdr:colOff>165100</xdr:colOff>
      <xdr:row>94</xdr:row>
      <xdr:rowOff>7734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0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24261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79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169005</xdr:rowOff>
    </xdr:from>
    <xdr:to>
      <xdr:col>46</xdr:col>
      <xdr:colOff>38100</xdr:colOff>
      <xdr:row>93</xdr:row>
      <xdr:rowOff>99155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59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115682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71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129381</xdr:rowOff>
    </xdr:from>
    <xdr:to>
      <xdr:col>41</xdr:col>
      <xdr:colOff>101600</xdr:colOff>
      <xdr:row>93</xdr:row>
      <xdr:rowOff>59531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590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76058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67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117036</xdr:rowOff>
    </xdr:from>
    <xdr:to>
      <xdr:col>36</xdr:col>
      <xdr:colOff>165100</xdr:colOff>
      <xdr:row>93</xdr:row>
      <xdr:rowOff>47186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589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63713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66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152044</xdr:rowOff>
    </xdr:from>
    <xdr:to>
      <xdr:col>85</xdr:col>
      <xdr:colOff>127000</xdr:colOff>
      <xdr:row>37</xdr:row>
      <xdr:rowOff>21761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24244"/>
          <a:ext cx="838200" cy="4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13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15780</xdr:rowOff>
    </xdr:from>
    <xdr:to>
      <xdr:col>81</xdr:col>
      <xdr:colOff>50800</xdr:colOff>
      <xdr:row>37</xdr:row>
      <xdr:rowOff>21761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359430"/>
          <a:ext cx="889000" cy="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44964</xdr:rowOff>
    </xdr:from>
    <xdr:to>
      <xdr:col>76</xdr:col>
      <xdr:colOff>114300</xdr:colOff>
      <xdr:row>37</xdr:row>
      <xdr:rowOff>15780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217164"/>
          <a:ext cx="889000" cy="14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44964</xdr:rowOff>
    </xdr:from>
    <xdr:to>
      <xdr:col>71</xdr:col>
      <xdr:colOff>177800</xdr:colOff>
      <xdr:row>36</xdr:row>
      <xdr:rowOff>88265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217164"/>
          <a:ext cx="889000" cy="4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101244</xdr:rowOff>
    </xdr:from>
    <xdr:to>
      <xdr:col>85</xdr:col>
      <xdr:colOff>177800</xdr:colOff>
      <xdr:row>37</xdr:row>
      <xdr:rowOff>31394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7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124121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142411</xdr:rowOff>
    </xdr:from>
    <xdr:to>
      <xdr:col>81</xdr:col>
      <xdr:colOff>101600</xdr:colOff>
      <xdr:row>37</xdr:row>
      <xdr:rowOff>72561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1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89088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0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136430</xdr:rowOff>
    </xdr:from>
    <xdr:to>
      <xdr:col>76</xdr:col>
      <xdr:colOff>165100</xdr:colOff>
      <xdr:row>37</xdr:row>
      <xdr:rowOff>66580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0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83107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08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165614</xdr:rowOff>
    </xdr:from>
    <xdr:to>
      <xdr:col>72</xdr:col>
      <xdr:colOff>38100</xdr:colOff>
      <xdr:row>36</xdr:row>
      <xdr:rowOff>95764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16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112291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94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37465</xdr:rowOff>
    </xdr:from>
    <xdr:to>
      <xdr:col>67</xdr:col>
      <xdr:colOff>101600</xdr:colOff>
      <xdr:row>36</xdr:row>
      <xdr:rowOff>139065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0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155592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98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131229</xdr:rowOff>
    </xdr:from>
    <xdr:to>
      <xdr:col>85</xdr:col>
      <xdr:colOff>127000</xdr:colOff>
      <xdr:row>57</xdr:row>
      <xdr:rowOff>44780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732429"/>
          <a:ext cx="838200" cy="8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44780</xdr:rowOff>
    </xdr:from>
    <xdr:to>
      <xdr:col>81</xdr:col>
      <xdr:colOff>50800</xdr:colOff>
      <xdr:row>57</xdr:row>
      <xdr:rowOff>71336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17430"/>
          <a:ext cx="889000" cy="2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45656</xdr:rowOff>
    </xdr:from>
    <xdr:to>
      <xdr:col>76</xdr:col>
      <xdr:colOff>114300</xdr:colOff>
      <xdr:row>57</xdr:row>
      <xdr:rowOff>71336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818306"/>
          <a:ext cx="889000" cy="2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54711</xdr:rowOff>
    </xdr:from>
    <xdr:to>
      <xdr:col>71</xdr:col>
      <xdr:colOff>177800</xdr:colOff>
      <xdr:row>57</xdr:row>
      <xdr:rowOff>45656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655911"/>
          <a:ext cx="889000" cy="16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80429</xdr:rowOff>
    </xdr:from>
    <xdr:to>
      <xdr:col>85</xdr:col>
      <xdr:colOff>177800</xdr:colOff>
      <xdr:row>57</xdr:row>
      <xdr:rowOff>10579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103306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53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165430</xdr:rowOff>
    </xdr:from>
    <xdr:to>
      <xdr:col>81</xdr:col>
      <xdr:colOff>101600</xdr:colOff>
      <xdr:row>57</xdr:row>
      <xdr:rowOff>95580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112107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54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20536</xdr:rowOff>
    </xdr:from>
    <xdr:to>
      <xdr:col>76</xdr:col>
      <xdr:colOff>165100</xdr:colOff>
      <xdr:row>57</xdr:row>
      <xdr:rowOff>122136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9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138663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56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166306</xdr:rowOff>
    </xdr:from>
    <xdr:to>
      <xdr:col>72</xdr:col>
      <xdr:colOff>38100</xdr:colOff>
      <xdr:row>57</xdr:row>
      <xdr:rowOff>96456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6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112983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54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3911</xdr:rowOff>
    </xdr:from>
    <xdr:to>
      <xdr:col>67</xdr:col>
      <xdr:colOff>101600</xdr:colOff>
      <xdr:row>56</xdr:row>
      <xdr:rowOff>105511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60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122038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38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79383</xdr:rowOff>
    </xdr:from>
    <xdr:to>
      <xdr:col>85</xdr:col>
      <xdr:colOff>127000</xdr:colOff>
      <xdr:row>79</xdr:row>
      <xdr:rowOff>84477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623933"/>
          <a:ext cx="8382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9078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553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84477</xdr:rowOff>
    </xdr:from>
    <xdr:to>
      <xdr:col>81</xdr:col>
      <xdr:colOff>50800</xdr:colOff>
      <xdr:row>79</xdr:row>
      <xdr:rowOff>98247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29027"/>
          <a:ext cx="889000" cy="1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130377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67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98051</xdr:rowOff>
    </xdr:from>
    <xdr:to>
      <xdr:col>76</xdr:col>
      <xdr:colOff>114300</xdr:colOff>
      <xdr:row>79</xdr:row>
      <xdr:rowOff>98247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2601"/>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96016</xdr:rowOff>
    </xdr:from>
    <xdr:to>
      <xdr:col>71</xdr:col>
      <xdr:colOff>177800</xdr:colOff>
      <xdr:row>79</xdr:row>
      <xdr:rowOff>98051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0566"/>
          <a:ext cx="889000" cy="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28583</xdr:rowOff>
    </xdr:from>
    <xdr:to>
      <xdr:col>85</xdr:col>
      <xdr:colOff>177800</xdr:colOff>
      <xdr:row>79</xdr:row>
      <xdr:rowOff>130183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7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159410</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61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33677</xdr:rowOff>
    </xdr:from>
    <xdr:to>
      <xdr:col>81</xdr:col>
      <xdr:colOff>101600</xdr:colOff>
      <xdr:row>79</xdr:row>
      <xdr:rowOff>135277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7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151804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35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47447</xdr:rowOff>
    </xdr:from>
    <xdr:to>
      <xdr:col>76</xdr:col>
      <xdr:colOff>165100</xdr:colOff>
      <xdr:row>79</xdr:row>
      <xdr:rowOff>149047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140174</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35333" y="136847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47251</xdr:rowOff>
    </xdr:from>
    <xdr:to>
      <xdr:col>72</xdr:col>
      <xdr:colOff>38100</xdr:colOff>
      <xdr:row>79</xdr:row>
      <xdr:rowOff>148851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139978</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46333" y="136845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45216</xdr:rowOff>
    </xdr:from>
    <xdr:to>
      <xdr:col>67</xdr:col>
      <xdr:colOff>101600</xdr:colOff>
      <xdr:row>79</xdr:row>
      <xdr:rowOff>146816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8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137943</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6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61303</xdr:rowOff>
    </xdr:from>
    <xdr:to>
      <xdr:col>85</xdr:col>
      <xdr:colOff>127000</xdr:colOff>
      <xdr:row>93</xdr:row>
      <xdr:rowOff>111646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006153"/>
          <a:ext cx="838200" cy="5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36068</xdr:rowOff>
    </xdr:from>
    <xdr:to>
      <xdr:col>81</xdr:col>
      <xdr:colOff>50800</xdr:colOff>
      <xdr:row>93</xdr:row>
      <xdr:rowOff>61303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5980918"/>
          <a:ext cx="889000" cy="2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154229</xdr:rowOff>
    </xdr:from>
    <xdr:to>
      <xdr:col>76</xdr:col>
      <xdr:colOff>114300</xdr:colOff>
      <xdr:row>93</xdr:row>
      <xdr:rowOff>36068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5927629"/>
          <a:ext cx="889000" cy="5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154229</xdr:rowOff>
    </xdr:from>
    <xdr:to>
      <xdr:col>71</xdr:col>
      <xdr:colOff>177800</xdr:colOff>
      <xdr:row>93</xdr:row>
      <xdr:rowOff>4229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5927629"/>
          <a:ext cx="8890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60846</xdr:rowOff>
    </xdr:from>
    <xdr:to>
      <xdr:col>85</xdr:col>
      <xdr:colOff>177800</xdr:colOff>
      <xdr:row>93</xdr:row>
      <xdr:rowOff>162446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00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83723</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85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10503</xdr:rowOff>
    </xdr:from>
    <xdr:to>
      <xdr:col>81</xdr:col>
      <xdr:colOff>101600</xdr:colOff>
      <xdr:row>93</xdr:row>
      <xdr:rowOff>112103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595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128630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573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156718</xdr:rowOff>
    </xdr:from>
    <xdr:to>
      <xdr:col>76</xdr:col>
      <xdr:colOff>165100</xdr:colOff>
      <xdr:row>93</xdr:row>
      <xdr:rowOff>86868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593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103395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570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103429</xdr:rowOff>
    </xdr:from>
    <xdr:to>
      <xdr:col>72</xdr:col>
      <xdr:colOff>38100</xdr:colOff>
      <xdr:row>93</xdr:row>
      <xdr:rowOff>33579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58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50106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565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124879</xdr:rowOff>
    </xdr:from>
    <xdr:to>
      <xdr:col>67</xdr:col>
      <xdr:colOff>101600</xdr:colOff>
      <xdr:row>93</xdr:row>
      <xdr:rowOff>55029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589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71556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567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125435</xdr:rowOff>
    </xdr:from>
    <xdr:to>
      <xdr:col>116</xdr:col>
      <xdr:colOff>63500</xdr:colOff>
      <xdr:row>38</xdr:row>
      <xdr:rowOff>130556</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40535"/>
          <a:ext cx="8382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119538</xdr:rowOff>
    </xdr:from>
    <xdr:to>
      <xdr:col>111</xdr:col>
      <xdr:colOff>177800</xdr:colOff>
      <xdr:row>38</xdr:row>
      <xdr:rowOff>125435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34638"/>
          <a:ext cx="889000" cy="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7297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693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94574</xdr:rowOff>
    </xdr:from>
    <xdr:to>
      <xdr:col>107</xdr:col>
      <xdr:colOff>50800</xdr:colOff>
      <xdr:row>38</xdr:row>
      <xdr:rowOff>119538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09674"/>
          <a:ext cx="889000" cy="2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8394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6949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94574</xdr:rowOff>
    </xdr:from>
    <xdr:to>
      <xdr:col>102</xdr:col>
      <xdr:colOff>114300</xdr:colOff>
      <xdr:row>38</xdr:row>
      <xdr:rowOff>123012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18656300" y="6609674"/>
          <a:ext cx="889000" cy="2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2496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689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4691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69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79756</xdr:rowOff>
    </xdr:from>
    <xdr:to>
      <xdr:col>116</xdr:col>
      <xdr:colOff>114300</xdr:colOff>
      <xdr:row>39</xdr:row>
      <xdr:rowOff>9906</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378565"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74635</xdr:rowOff>
    </xdr:from>
    <xdr:to>
      <xdr:col>112</xdr:col>
      <xdr:colOff>38100</xdr:colOff>
      <xdr:row>39</xdr:row>
      <xdr:rowOff>4785</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58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21312</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4017" y="6364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68738</xdr:rowOff>
    </xdr:from>
    <xdr:to>
      <xdr:col>107</xdr:col>
      <xdr:colOff>101600</xdr:colOff>
      <xdr:row>38</xdr:row>
      <xdr:rowOff>170338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58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15415</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5017" y="6359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43774</xdr:rowOff>
    </xdr:from>
    <xdr:to>
      <xdr:col>102</xdr:col>
      <xdr:colOff>165100</xdr:colOff>
      <xdr:row>38</xdr:row>
      <xdr:rowOff>145374</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55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161901</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6017" y="6334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5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18889</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362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令和６年度の歳出決算総額は前年度と比較して約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億円増加、歳入決算総額は約</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億円増加した。</a:t>
          </a:r>
        </a:p>
        <a:p>
          <a:r>
            <a:rPr kumimoji="1" lang="ja-JP" altLang="en-US" sz="1300">
              <a:latin typeface="ＭＳ Ｐゴシック" panose="020B0600070205080204" pitchFamily="50" charset="-128"/>
              <a:ea typeface="ＭＳ Ｐゴシック" panose="020B0600070205080204" pitchFamily="50" charset="-128"/>
            </a:rPr>
            <a:t>なお、県下で最大の面積を有する本市は、人口密度も低く、必然的に行政コストが高くなっている。</a:t>
          </a:r>
        </a:p>
        <a:p>
          <a:r>
            <a:rPr kumimoji="1" lang="ja-JP" altLang="en-US" sz="1300">
              <a:latin typeface="ＭＳ Ｐゴシック" panose="020B0600070205080204" pitchFamily="50" charset="-128"/>
              <a:ea typeface="ＭＳ Ｐゴシック" panose="020B0600070205080204" pitchFamily="50" charset="-128"/>
            </a:rPr>
            <a:t>農林水産業費は</a:t>
          </a:r>
          <a:r>
            <a:rPr kumimoji="1" lang="en-US" altLang="ja-JP" sz="1300">
              <a:latin typeface="ＭＳ Ｐゴシック" panose="020B0600070205080204" pitchFamily="50" charset="-128"/>
              <a:ea typeface="ＭＳ Ｐゴシック" panose="020B0600070205080204" pitchFamily="50" charset="-128"/>
            </a:rPr>
            <a:t>22,503</a:t>
          </a:r>
          <a:r>
            <a:rPr kumimoji="1" lang="ja-JP" altLang="en-US" sz="1300">
              <a:latin typeface="ＭＳ Ｐゴシック" panose="020B0600070205080204" pitchFamily="50" charset="-128"/>
              <a:ea typeface="ＭＳ Ｐゴシック" panose="020B0600070205080204" pitchFamily="50" charset="-128"/>
            </a:rPr>
            <a:t>円で、前年度より</a:t>
          </a:r>
          <a:r>
            <a:rPr kumimoji="1" lang="en-US" altLang="ja-JP" sz="1300">
              <a:latin typeface="ＭＳ Ｐゴシック" panose="020B0600070205080204" pitchFamily="50" charset="-128"/>
              <a:ea typeface="ＭＳ Ｐゴシック" panose="020B0600070205080204" pitchFamily="50" charset="-128"/>
            </a:rPr>
            <a:t>2,740</a:t>
          </a:r>
          <a:r>
            <a:rPr kumimoji="1" lang="ja-JP" altLang="en-US" sz="1300">
              <a:latin typeface="ＭＳ Ｐゴシック" panose="020B0600070205080204" pitchFamily="50" charset="-128"/>
              <a:ea typeface="ＭＳ Ｐゴシック" panose="020B0600070205080204" pitchFamily="50" charset="-128"/>
            </a:rPr>
            <a:t>円減少したものの依然として県平均を大きく上回り、類似団体内順位も上位である。農業用施設や基盤整備等の建設事業費によるものと考えられる。</a:t>
          </a:r>
        </a:p>
        <a:p>
          <a:r>
            <a:rPr kumimoji="1" lang="ja-JP" altLang="en-US" sz="1300">
              <a:latin typeface="ＭＳ Ｐゴシック" panose="020B0600070205080204" pitchFamily="50" charset="-128"/>
              <a:ea typeface="ＭＳ Ｐゴシック" panose="020B0600070205080204" pitchFamily="50" charset="-128"/>
            </a:rPr>
            <a:t>土木費は</a:t>
          </a:r>
          <a:r>
            <a:rPr kumimoji="1" lang="en-US" altLang="ja-JP" sz="1300">
              <a:latin typeface="ＭＳ Ｐゴシック" panose="020B0600070205080204" pitchFamily="50" charset="-128"/>
              <a:ea typeface="ＭＳ Ｐゴシック" panose="020B0600070205080204" pitchFamily="50" charset="-128"/>
            </a:rPr>
            <a:t>70,982</a:t>
          </a:r>
          <a:r>
            <a:rPr kumimoji="1" lang="ja-JP" altLang="en-US" sz="1300">
              <a:latin typeface="ＭＳ Ｐゴシック" panose="020B0600070205080204" pitchFamily="50" charset="-128"/>
              <a:ea typeface="ＭＳ Ｐゴシック" panose="020B0600070205080204" pitchFamily="50" charset="-128"/>
            </a:rPr>
            <a:t>円で、前年度より</a:t>
          </a:r>
          <a:r>
            <a:rPr kumimoji="1" lang="en-US" altLang="ja-JP" sz="1300">
              <a:latin typeface="ＭＳ Ｐゴシック" panose="020B0600070205080204" pitchFamily="50" charset="-128"/>
              <a:ea typeface="ＭＳ Ｐゴシック" panose="020B0600070205080204" pitchFamily="50" charset="-128"/>
            </a:rPr>
            <a:t>1,388</a:t>
          </a:r>
          <a:r>
            <a:rPr kumimoji="1" lang="ja-JP" altLang="en-US" sz="1300">
              <a:latin typeface="ＭＳ Ｐゴシック" panose="020B0600070205080204" pitchFamily="50" charset="-128"/>
              <a:ea typeface="ＭＳ Ｐゴシック" panose="020B0600070205080204" pitchFamily="50" charset="-128"/>
            </a:rPr>
            <a:t>円増加したものの県平均を大きく上回り、類似団体内順位も上位である。道路維持事業、橋りょう長寿命化事業等の建設事業費によるものと考えられる。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実質収支額は、各年度歳入予算に対する決算の増収や歳出不用額の状況により増減はあるものの、赤字を示すマイナスとなることはなく、</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％前後で概ね適正に推移している。</a:t>
          </a:r>
        </a:p>
        <a:p>
          <a:r>
            <a:rPr kumimoji="1" lang="ja-JP" altLang="en-US" sz="1200">
              <a:latin typeface="ＭＳ ゴシック" pitchFamily="49" charset="-128"/>
              <a:ea typeface="ＭＳ ゴシック" pitchFamily="49" charset="-128"/>
            </a:rPr>
            <a:t>　実質単年度収支については、従前は大幅な黒字で推移してきたが、平成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年度からの普通交付税の合併算定替えの段階的縮減により急激に悪化した。ふるさと納税が好調であり、この歳入増加により収支バランスを図っている状況である。</a:t>
          </a:r>
        </a:p>
        <a:p>
          <a:r>
            <a:rPr kumimoji="1" lang="ja-JP" altLang="en-US" sz="1200">
              <a:latin typeface="ＭＳ ゴシック" pitchFamily="49" charset="-128"/>
              <a:ea typeface="ＭＳ ゴシック" pitchFamily="49" charset="-128"/>
            </a:rPr>
            <a:t>　財政調整基金残高については、近年は標準財政規模の約</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％前後で推移しており、今後も</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％を下回ることのないよう、適正に管理していく。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兵庫県豊岡市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平成</a:t>
          </a:r>
          <a:r>
            <a:rPr kumimoji="1" lang="en-US" altLang="ja-JP" sz="1400">
              <a:solidFill>
                <a:sysClr val="windowText" lastClr="000000"/>
              </a:solidFill>
              <a:latin typeface="ＭＳ ゴシック" pitchFamily="49" charset="-128"/>
              <a:ea typeface="ＭＳ ゴシック" pitchFamily="49" charset="-128"/>
            </a:rPr>
            <a:t>20</a:t>
          </a:r>
          <a:r>
            <a:rPr kumimoji="1" lang="ja-JP" altLang="en-US" sz="1400">
              <a:solidFill>
                <a:sysClr val="windowText" lastClr="000000"/>
              </a:solidFill>
              <a:latin typeface="ＭＳ ゴシック" pitchFamily="49" charset="-128"/>
              <a:ea typeface="ＭＳ ゴシック" pitchFamily="49" charset="-128"/>
            </a:rPr>
            <a:t>年度以降は実質収支が赤字となったり、公営企業会計に資金不足が生じたりしたことはない。</a:t>
          </a:r>
        </a:p>
        <a:p>
          <a:r>
            <a:rPr kumimoji="1" lang="ja-JP" altLang="en-US" sz="1400">
              <a:solidFill>
                <a:sysClr val="windowText" lastClr="000000"/>
              </a:solidFill>
              <a:latin typeface="ＭＳ ゴシック" pitchFamily="49" charset="-128"/>
              <a:ea typeface="ＭＳ ゴシック" pitchFamily="49" charset="-128"/>
            </a:rPr>
            <a:t>　令和元年度から令和６年度の実質収支額について、主な会計別にみると、一般会計は、令和２年度：</a:t>
          </a:r>
          <a:r>
            <a:rPr kumimoji="1" lang="en-US" altLang="ja-JP" sz="1400">
              <a:solidFill>
                <a:sysClr val="windowText" lastClr="000000"/>
              </a:solidFill>
              <a:latin typeface="ＭＳ ゴシック" pitchFamily="49" charset="-128"/>
              <a:ea typeface="ＭＳ ゴシック" pitchFamily="49" charset="-128"/>
            </a:rPr>
            <a:t>1,169</a:t>
          </a:r>
          <a:r>
            <a:rPr kumimoji="1" lang="ja-JP" altLang="en-US" sz="1400">
              <a:solidFill>
                <a:sysClr val="windowText" lastClr="000000"/>
              </a:solidFill>
              <a:latin typeface="ＭＳ ゴシック" pitchFamily="49" charset="-128"/>
              <a:ea typeface="ＭＳ ゴシック" pitchFamily="49" charset="-128"/>
            </a:rPr>
            <a:t>百万円、令和３年度：</a:t>
          </a:r>
          <a:r>
            <a:rPr kumimoji="1" lang="en-US" altLang="ja-JP" sz="1400">
              <a:solidFill>
                <a:sysClr val="windowText" lastClr="000000"/>
              </a:solidFill>
              <a:latin typeface="ＭＳ ゴシック" pitchFamily="49" charset="-128"/>
              <a:ea typeface="ＭＳ ゴシック" pitchFamily="49" charset="-128"/>
            </a:rPr>
            <a:t>1,668</a:t>
          </a:r>
          <a:r>
            <a:rPr kumimoji="1" lang="ja-JP" altLang="en-US" sz="1400">
              <a:solidFill>
                <a:sysClr val="windowText" lastClr="000000"/>
              </a:solidFill>
              <a:latin typeface="ＭＳ ゴシック" pitchFamily="49" charset="-128"/>
              <a:ea typeface="ＭＳ ゴシック" pitchFamily="49" charset="-128"/>
            </a:rPr>
            <a:t>百万円、令和４年度：</a:t>
          </a:r>
          <a:r>
            <a:rPr kumimoji="1" lang="en-US" altLang="ja-JP" sz="1400">
              <a:solidFill>
                <a:sysClr val="windowText" lastClr="000000"/>
              </a:solidFill>
              <a:latin typeface="ＭＳ ゴシック" pitchFamily="49" charset="-128"/>
              <a:ea typeface="ＭＳ ゴシック" pitchFamily="49" charset="-128"/>
            </a:rPr>
            <a:t>1,023</a:t>
          </a:r>
          <a:r>
            <a:rPr kumimoji="1" lang="ja-JP" altLang="en-US" sz="1400">
              <a:solidFill>
                <a:sysClr val="windowText" lastClr="000000"/>
              </a:solidFill>
              <a:latin typeface="ＭＳ ゴシック" pitchFamily="49" charset="-128"/>
              <a:ea typeface="ＭＳ ゴシック" pitchFamily="49" charset="-128"/>
            </a:rPr>
            <a:t>百万円、令和５年度：</a:t>
          </a:r>
          <a:r>
            <a:rPr kumimoji="1" lang="en-US" altLang="ja-JP" sz="1400">
              <a:solidFill>
                <a:sysClr val="windowText" lastClr="000000"/>
              </a:solidFill>
              <a:latin typeface="ＭＳ ゴシック" pitchFamily="49" charset="-128"/>
              <a:ea typeface="ＭＳ ゴシック" pitchFamily="49" charset="-128"/>
            </a:rPr>
            <a:t>1,124</a:t>
          </a:r>
          <a:r>
            <a:rPr kumimoji="1" lang="ja-JP" altLang="en-US" sz="1400">
              <a:solidFill>
                <a:sysClr val="windowText" lastClr="000000"/>
              </a:solidFill>
              <a:latin typeface="ＭＳ ゴシック" pitchFamily="49" charset="-128"/>
              <a:ea typeface="ＭＳ ゴシック" pitchFamily="49" charset="-128"/>
            </a:rPr>
            <a:t>百万円、令和６年度：</a:t>
          </a:r>
          <a:r>
            <a:rPr kumimoji="1" lang="en-US" altLang="ja-JP" sz="1400">
              <a:solidFill>
                <a:sysClr val="windowText" lastClr="000000"/>
              </a:solidFill>
              <a:latin typeface="ＭＳ ゴシック" pitchFamily="49" charset="-128"/>
              <a:ea typeface="ＭＳ ゴシック" pitchFamily="49" charset="-128"/>
            </a:rPr>
            <a:t>1,274</a:t>
          </a:r>
          <a:r>
            <a:rPr kumimoji="1" lang="ja-JP" altLang="en-US" sz="1400">
              <a:solidFill>
                <a:sysClr val="windowText" lastClr="000000"/>
              </a:solidFill>
              <a:latin typeface="ＭＳ ゴシック" pitchFamily="49" charset="-128"/>
              <a:ea typeface="ＭＳ ゴシック" pitchFamily="49" charset="-128"/>
            </a:rPr>
            <a:t>百万円、となっている。</a:t>
          </a:r>
        </a:p>
        <a:p>
          <a:r>
            <a:rPr kumimoji="1" lang="ja-JP" altLang="en-US" sz="1400">
              <a:solidFill>
                <a:sysClr val="windowText" lastClr="000000"/>
              </a:solidFill>
              <a:latin typeface="ＭＳ ゴシック" pitchFamily="49" charset="-128"/>
              <a:ea typeface="ＭＳ ゴシック" pitchFamily="49" charset="-128"/>
            </a:rPr>
            <a:t>　国民健康保険事業特別会計（事業勘定）は、令和２年度：</a:t>
          </a:r>
          <a:r>
            <a:rPr kumimoji="1" lang="en-US" altLang="ja-JP" sz="1400">
              <a:solidFill>
                <a:sysClr val="windowText" lastClr="000000"/>
              </a:solidFill>
              <a:latin typeface="ＭＳ ゴシック" pitchFamily="49" charset="-128"/>
              <a:ea typeface="ＭＳ ゴシック" pitchFamily="49" charset="-128"/>
            </a:rPr>
            <a:t>117</a:t>
          </a:r>
          <a:r>
            <a:rPr kumimoji="1" lang="ja-JP" altLang="en-US" sz="1400">
              <a:solidFill>
                <a:sysClr val="windowText" lastClr="000000"/>
              </a:solidFill>
              <a:latin typeface="ＭＳ ゴシック" pitchFamily="49" charset="-128"/>
              <a:ea typeface="ＭＳ ゴシック" pitchFamily="49" charset="-128"/>
            </a:rPr>
            <a:t>百万円、令和３年度：</a:t>
          </a:r>
          <a:r>
            <a:rPr kumimoji="1" lang="en-US" altLang="ja-JP" sz="1400">
              <a:solidFill>
                <a:sysClr val="windowText" lastClr="000000"/>
              </a:solidFill>
              <a:latin typeface="ＭＳ ゴシック" pitchFamily="49" charset="-128"/>
              <a:ea typeface="ＭＳ ゴシック" pitchFamily="49" charset="-128"/>
            </a:rPr>
            <a:t>131</a:t>
          </a:r>
          <a:r>
            <a:rPr kumimoji="1" lang="ja-JP" altLang="en-US" sz="1400">
              <a:solidFill>
                <a:sysClr val="windowText" lastClr="000000"/>
              </a:solidFill>
              <a:latin typeface="ＭＳ ゴシック" pitchFamily="49" charset="-128"/>
              <a:ea typeface="ＭＳ ゴシック" pitchFamily="49" charset="-128"/>
            </a:rPr>
            <a:t>百万円、令和４年度：</a:t>
          </a:r>
          <a:r>
            <a:rPr kumimoji="1" lang="en-US" altLang="ja-JP" sz="1400">
              <a:solidFill>
                <a:sysClr val="windowText" lastClr="000000"/>
              </a:solidFill>
              <a:latin typeface="ＭＳ ゴシック" pitchFamily="49" charset="-128"/>
              <a:ea typeface="ＭＳ ゴシック" pitchFamily="49" charset="-128"/>
            </a:rPr>
            <a:t>89</a:t>
          </a:r>
          <a:r>
            <a:rPr kumimoji="1" lang="ja-JP" altLang="en-US" sz="1400">
              <a:solidFill>
                <a:sysClr val="windowText" lastClr="000000"/>
              </a:solidFill>
              <a:latin typeface="ＭＳ ゴシック" pitchFamily="49" charset="-128"/>
              <a:ea typeface="ＭＳ ゴシック" pitchFamily="49" charset="-128"/>
            </a:rPr>
            <a:t>百万円、令和５年度：</a:t>
          </a:r>
          <a:r>
            <a:rPr kumimoji="1" lang="en-US" altLang="ja-JP" sz="1400">
              <a:solidFill>
                <a:sysClr val="windowText" lastClr="000000"/>
              </a:solidFill>
              <a:latin typeface="ＭＳ ゴシック" pitchFamily="49" charset="-128"/>
              <a:ea typeface="ＭＳ ゴシック" pitchFamily="49" charset="-128"/>
            </a:rPr>
            <a:t>91</a:t>
          </a:r>
          <a:r>
            <a:rPr kumimoji="1" lang="ja-JP" altLang="en-US" sz="1400">
              <a:solidFill>
                <a:sysClr val="windowText" lastClr="000000"/>
              </a:solidFill>
              <a:latin typeface="ＭＳ ゴシック" pitchFamily="49" charset="-128"/>
              <a:ea typeface="ＭＳ ゴシック" pitchFamily="49" charset="-128"/>
            </a:rPr>
            <a:t>百万円、令和６年度：</a:t>
          </a:r>
          <a:r>
            <a:rPr kumimoji="1" lang="en-US" altLang="ja-JP" sz="1400">
              <a:solidFill>
                <a:sysClr val="windowText" lastClr="000000"/>
              </a:solidFill>
              <a:latin typeface="ＭＳ ゴシック" pitchFamily="49" charset="-128"/>
              <a:ea typeface="ＭＳ ゴシック" pitchFamily="49" charset="-128"/>
            </a:rPr>
            <a:t>68</a:t>
          </a:r>
          <a:r>
            <a:rPr kumimoji="1" lang="ja-JP" altLang="en-US" sz="1400">
              <a:solidFill>
                <a:sysClr val="windowText" lastClr="000000"/>
              </a:solidFill>
              <a:latin typeface="ＭＳ ゴシック" pitchFamily="49" charset="-128"/>
              <a:ea typeface="ＭＳ ゴシック" pitchFamily="49" charset="-128"/>
            </a:rPr>
            <a:t>百万円となっている。</a:t>
          </a:r>
        </a:p>
        <a:p>
          <a:r>
            <a:rPr kumimoji="1" lang="ja-JP" altLang="en-US" sz="1400">
              <a:solidFill>
                <a:sysClr val="windowText" lastClr="000000"/>
              </a:solidFill>
              <a:latin typeface="ＭＳ ゴシック" pitchFamily="49" charset="-128"/>
              <a:ea typeface="ＭＳ ゴシック" pitchFamily="49" charset="-128"/>
            </a:rPr>
            <a:t>　介護保険事業特別会計は、令和２年度：</a:t>
          </a:r>
          <a:r>
            <a:rPr kumimoji="1" lang="en-US" altLang="ja-JP" sz="1400">
              <a:solidFill>
                <a:sysClr val="windowText" lastClr="000000"/>
              </a:solidFill>
              <a:latin typeface="ＭＳ ゴシック" pitchFamily="49" charset="-128"/>
              <a:ea typeface="ＭＳ ゴシック" pitchFamily="49" charset="-128"/>
            </a:rPr>
            <a:t>489</a:t>
          </a:r>
          <a:r>
            <a:rPr kumimoji="1" lang="ja-JP" altLang="en-US" sz="1400">
              <a:solidFill>
                <a:sysClr val="windowText" lastClr="000000"/>
              </a:solidFill>
              <a:latin typeface="ＭＳ ゴシック" pitchFamily="49" charset="-128"/>
              <a:ea typeface="ＭＳ ゴシック" pitchFamily="49" charset="-128"/>
            </a:rPr>
            <a:t>百万円、令和３年度：</a:t>
          </a:r>
          <a:r>
            <a:rPr kumimoji="1" lang="en-US" altLang="ja-JP" sz="1400">
              <a:solidFill>
                <a:sysClr val="windowText" lastClr="000000"/>
              </a:solidFill>
              <a:latin typeface="ＭＳ ゴシック" pitchFamily="49" charset="-128"/>
              <a:ea typeface="ＭＳ ゴシック" pitchFamily="49" charset="-128"/>
            </a:rPr>
            <a:t>371</a:t>
          </a:r>
          <a:r>
            <a:rPr kumimoji="1" lang="ja-JP" altLang="en-US" sz="1400">
              <a:solidFill>
                <a:sysClr val="windowText" lastClr="000000"/>
              </a:solidFill>
              <a:latin typeface="ＭＳ ゴシック" pitchFamily="49" charset="-128"/>
              <a:ea typeface="ＭＳ ゴシック" pitchFamily="49" charset="-128"/>
            </a:rPr>
            <a:t>百万円、令和４年度：</a:t>
          </a:r>
          <a:r>
            <a:rPr kumimoji="1" lang="en-US" altLang="ja-JP" sz="1400">
              <a:solidFill>
                <a:sysClr val="windowText" lastClr="000000"/>
              </a:solidFill>
              <a:latin typeface="ＭＳ ゴシック" pitchFamily="49" charset="-128"/>
              <a:ea typeface="ＭＳ ゴシック" pitchFamily="49" charset="-128"/>
            </a:rPr>
            <a:t>549</a:t>
          </a:r>
          <a:r>
            <a:rPr kumimoji="1" lang="ja-JP" altLang="en-US" sz="1400">
              <a:solidFill>
                <a:sysClr val="windowText" lastClr="000000"/>
              </a:solidFill>
              <a:latin typeface="ＭＳ ゴシック" pitchFamily="49" charset="-128"/>
              <a:ea typeface="ＭＳ ゴシック" pitchFamily="49" charset="-128"/>
            </a:rPr>
            <a:t>百万円、令和５年度：</a:t>
          </a:r>
          <a:r>
            <a:rPr kumimoji="1" lang="en-US" altLang="ja-JP" sz="1400">
              <a:solidFill>
                <a:sysClr val="windowText" lastClr="000000"/>
              </a:solidFill>
              <a:latin typeface="ＭＳ ゴシック" pitchFamily="49" charset="-128"/>
              <a:ea typeface="ＭＳ ゴシック" pitchFamily="49" charset="-128"/>
            </a:rPr>
            <a:t>492</a:t>
          </a:r>
          <a:r>
            <a:rPr kumimoji="1" lang="ja-JP" altLang="en-US" sz="1400">
              <a:solidFill>
                <a:sysClr val="windowText" lastClr="000000"/>
              </a:solidFill>
              <a:latin typeface="ＭＳ ゴシック" pitchFamily="49" charset="-128"/>
              <a:ea typeface="ＭＳ ゴシック" pitchFamily="49" charset="-128"/>
            </a:rPr>
            <a:t>百万円、令和６年度：</a:t>
          </a:r>
          <a:r>
            <a:rPr kumimoji="1" lang="en-US" altLang="ja-JP" sz="1400">
              <a:solidFill>
                <a:sysClr val="windowText" lastClr="000000"/>
              </a:solidFill>
              <a:latin typeface="ＭＳ ゴシック" pitchFamily="49" charset="-128"/>
              <a:ea typeface="ＭＳ ゴシック" pitchFamily="49" charset="-128"/>
            </a:rPr>
            <a:t>472</a:t>
          </a:r>
          <a:r>
            <a:rPr kumimoji="1" lang="ja-JP" altLang="en-US" sz="1400">
              <a:solidFill>
                <a:sysClr val="windowText" lastClr="000000"/>
              </a:solidFill>
              <a:latin typeface="ＭＳ ゴシック" pitchFamily="49" charset="-128"/>
              <a:ea typeface="ＭＳ ゴシック" pitchFamily="49" charset="-128"/>
            </a:rPr>
            <a:t>百万円となっており、いずれも黒字となっている。</a:t>
          </a:r>
        </a:p>
        <a:p>
          <a:r>
            <a:rPr kumimoji="1" lang="ja-JP" altLang="en-US" sz="1400">
              <a:solidFill>
                <a:sysClr val="windowText" lastClr="000000"/>
              </a:solidFill>
              <a:latin typeface="ＭＳ ゴシック" pitchFamily="49" charset="-128"/>
              <a:ea typeface="ＭＳ ゴシック" pitchFamily="49" charset="-128"/>
            </a:rPr>
            <a:t>　公営企業会計では、水道事業会計で令和２年度：</a:t>
          </a:r>
          <a:r>
            <a:rPr kumimoji="1" lang="en-US" altLang="ja-JP" sz="1400">
              <a:solidFill>
                <a:sysClr val="windowText" lastClr="000000"/>
              </a:solidFill>
              <a:latin typeface="ＭＳ ゴシック" pitchFamily="49" charset="-128"/>
              <a:ea typeface="ＭＳ ゴシック" pitchFamily="49" charset="-128"/>
            </a:rPr>
            <a:t>3,345</a:t>
          </a:r>
          <a:r>
            <a:rPr kumimoji="1" lang="ja-JP" altLang="en-US" sz="1400">
              <a:solidFill>
                <a:sysClr val="windowText" lastClr="000000"/>
              </a:solidFill>
              <a:latin typeface="ＭＳ ゴシック" pitchFamily="49" charset="-128"/>
              <a:ea typeface="ＭＳ ゴシック" pitchFamily="49" charset="-128"/>
            </a:rPr>
            <a:t>百万円、令和３年度：</a:t>
          </a:r>
          <a:r>
            <a:rPr kumimoji="1" lang="en-US" altLang="ja-JP" sz="1400">
              <a:solidFill>
                <a:sysClr val="windowText" lastClr="000000"/>
              </a:solidFill>
              <a:latin typeface="ＭＳ ゴシック" pitchFamily="49" charset="-128"/>
              <a:ea typeface="ＭＳ ゴシック" pitchFamily="49" charset="-128"/>
            </a:rPr>
            <a:t>3,328</a:t>
          </a:r>
          <a:r>
            <a:rPr kumimoji="1" lang="ja-JP" altLang="en-US" sz="1400">
              <a:solidFill>
                <a:sysClr val="windowText" lastClr="000000"/>
              </a:solidFill>
              <a:latin typeface="ＭＳ ゴシック" pitchFamily="49" charset="-128"/>
              <a:ea typeface="ＭＳ ゴシック" pitchFamily="49" charset="-128"/>
            </a:rPr>
            <a:t>百万円、令和４年度：</a:t>
          </a:r>
          <a:r>
            <a:rPr kumimoji="1" lang="en-US" altLang="ja-JP" sz="1400">
              <a:solidFill>
                <a:sysClr val="windowText" lastClr="000000"/>
              </a:solidFill>
              <a:latin typeface="ＭＳ ゴシック" pitchFamily="49" charset="-128"/>
              <a:ea typeface="ＭＳ ゴシック" pitchFamily="49" charset="-128"/>
            </a:rPr>
            <a:t>3,056</a:t>
          </a:r>
          <a:r>
            <a:rPr kumimoji="1" lang="ja-JP" altLang="en-US" sz="1400">
              <a:solidFill>
                <a:sysClr val="windowText" lastClr="000000"/>
              </a:solidFill>
              <a:latin typeface="ＭＳ ゴシック" pitchFamily="49" charset="-128"/>
              <a:ea typeface="ＭＳ ゴシック" pitchFamily="49" charset="-128"/>
            </a:rPr>
            <a:t>百万円、令和５年度：</a:t>
          </a:r>
          <a:r>
            <a:rPr kumimoji="1" lang="en-US" altLang="ja-JP" sz="1400">
              <a:solidFill>
                <a:sysClr val="windowText" lastClr="000000"/>
              </a:solidFill>
              <a:latin typeface="ＭＳ ゴシック" pitchFamily="49" charset="-128"/>
              <a:ea typeface="ＭＳ ゴシック" pitchFamily="49" charset="-128"/>
            </a:rPr>
            <a:t>2,834</a:t>
          </a:r>
          <a:r>
            <a:rPr kumimoji="1" lang="ja-JP" altLang="en-US" sz="1400">
              <a:solidFill>
                <a:sysClr val="windowText" lastClr="000000"/>
              </a:solidFill>
              <a:latin typeface="ＭＳ ゴシック" pitchFamily="49" charset="-128"/>
              <a:ea typeface="ＭＳ ゴシック" pitchFamily="49" charset="-128"/>
            </a:rPr>
            <a:t>百万円、令和６年度：</a:t>
          </a:r>
          <a:r>
            <a:rPr kumimoji="1" lang="en-US" altLang="ja-JP" sz="1400">
              <a:solidFill>
                <a:sysClr val="windowText" lastClr="000000"/>
              </a:solidFill>
              <a:latin typeface="ＭＳ ゴシック" pitchFamily="49" charset="-128"/>
              <a:ea typeface="ＭＳ ゴシック" pitchFamily="49" charset="-128"/>
            </a:rPr>
            <a:t>2,296</a:t>
          </a:r>
          <a:r>
            <a:rPr kumimoji="1" lang="ja-JP" altLang="en-US" sz="1400">
              <a:solidFill>
                <a:sysClr val="windowText" lastClr="000000"/>
              </a:solidFill>
              <a:latin typeface="ＭＳ ゴシック" pitchFamily="49" charset="-128"/>
              <a:ea typeface="ＭＳ ゴシック" pitchFamily="49" charset="-128"/>
            </a:rPr>
            <a:t>百万円の剰余額が発生し、下水道事業会計で令和２年度：</a:t>
          </a:r>
          <a:r>
            <a:rPr kumimoji="1" lang="en-US" altLang="ja-JP" sz="1400">
              <a:solidFill>
                <a:sysClr val="windowText" lastClr="000000"/>
              </a:solidFill>
              <a:latin typeface="ＭＳ ゴシック" pitchFamily="49" charset="-128"/>
              <a:ea typeface="ＭＳ ゴシック" pitchFamily="49" charset="-128"/>
            </a:rPr>
            <a:t>1,907</a:t>
          </a:r>
          <a:r>
            <a:rPr kumimoji="1" lang="ja-JP" altLang="en-US" sz="1400">
              <a:solidFill>
                <a:sysClr val="windowText" lastClr="000000"/>
              </a:solidFill>
              <a:latin typeface="ＭＳ ゴシック" pitchFamily="49" charset="-128"/>
              <a:ea typeface="ＭＳ ゴシック" pitchFamily="49" charset="-128"/>
            </a:rPr>
            <a:t>百万円、令和３年度：</a:t>
          </a:r>
          <a:r>
            <a:rPr kumimoji="1" lang="en-US" altLang="ja-JP" sz="1400">
              <a:solidFill>
                <a:sysClr val="windowText" lastClr="000000"/>
              </a:solidFill>
              <a:latin typeface="ＭＳ ゴシック" pitchFamily="49" charset="-128"/>
              <a:ea typeface="ＭＳ ゴシック" pitchFamily="49" charset="-128"/>
            </a:rPr>
            <a:t>2,089</a:t>
          </a:r>
          <a:r>
            <a:rPr kumimoji="1" lang="ja-JP" altLang="en-US" sz="1400">
              <a:solidFill>
                <a:sysClr val="windowText" lastClr="000000"/>
              </a:solidFill>
              <a:latin typeface="ＭＳ ゴシック" pitchFamily="49" charset="-128"/>
              <a:ea typeface="ＭＳ ゴシック" pitchFamily="49" charset="-128"/>
            </a:rPr>
            <a:t>百万円、令和４年度：</a:t>
          </a:r>
          <a:r>
            <a:rPr kumimoji="1" lang="en-US" altLang="ja-JP" sz="1400">
              <a:solidFill>
                <a:sysClr val="windowText" lastClr="000000"/>
              </a:solidFill>
              <a:latin typeface="ＭＳ ゴシック" pitchFamily="49" charset="-128"/>
              <a:ea typeface="ＭＳ ゴシック" pitchFamily="49" charset="-128"/>
            </a:rPr>
            <a:t>2,216</a:t>
          </a:r>
          <a:r>
            <a:rPr kumimoji="1" lang="ja-JP" altLang="en-US" sz="1400">
              <a:solidFill>
                <a:sysClr val="windowText" lastClr="000000"/>
              </a:solidFill>
              <a:latin typeface="ＭＳ ゴシック" pitchFamily="49" charset="-128"/>
              <a:ea typeface="ＭＳ ゴシック" pitchFamily="49" charset="-128"/>
            </a:rPr>
            <a:t>百万円、令和５年度：</a:t>
          </a:r>
          <a:r>
            <a:rPr kumimoji="1" lang="en-US" altLang="ja-JP" sz="1400">
              <a:solidFill>
                <a:sysClr val="windowText" lastClr="000000"/>
              </a:solidFill>
              <a:latin typeface="ＭＳ ゴシック" pitchFamily="49" charset="-128"/>
              <a:ea typeface="ＭＳ ゴシック" pitchFamily="49" charset="-128"/>
            </a:rPr>
            <a:t>2,299</a:t>
          </a:r>
          <a:r>
            <a:rPr kumimoji="1" lang="ja-JP" altLang="en-US" sz="1400">
              <a:solidFill>
                <a:sysClr val="windowText" lastClr="000000"/>
              </a:solidFill>
              <a:latin typeface="ＭＳ ゴシック" pitchFamily="49" charset="-128"/>
              <a:ea typeface="ＭＳ ゴシック" pitchFamily="49" charset="-128"/>
            </a:rPr>
            <a:t>百万円、令和６年度：</a:t>
          </a:r>
          <a:r>
            <a:rPr kumimoji="1" lang="en-US" altLang="ja-JP" sz="1400">
              <a:solidFill>
                <a:sysClr val="windowText" lastClr="000000"/>
              </a:solidFill>
              <a:latin typeface="ＭＳ ゴシック" pitchFamily="49" charset="-128"/>
              <a:ea typeface="ＭＳ ゴシック" pitchFamily="49" charset="-128"/>
            </a:rPr>
            <a:t>1,948</a:t>
          </a:r>
          <a:r>
            <a:rPr kumimoji="1" lang="ja-JP" altLang="en-US" sz="1400">
              <a:solidFill>
                <a:sysClr val="windowText" lastClr="000000"/>
              </a:solidFill>
              <a:latin typeface="ＭＳ ゴシック" pitchFamily="49" charset="-128"/>
              <a:ea typeface="ＭＳ ゴシック" pitchFamily="49" charset="-128"/>
            </a:rPr>
            <a:t>百万円の剰余額が発生している。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51109600</v>
      </c>
      <c r="BO4" s="436"/>
      <c r="BP4" s="436"/>
      <c r="BQ4" s="436"/>
      <c r="BR4" s="436"/>
      <c r="BS4" s="436"/>
      <c r="BT4" s="436"/>
      <c r="BU4" s="437"/>
      <c r="BV4" s="435">
        <v>49518641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4.8</v>
      </c>
      <c r="CU4" s="576"/>
      <c r="CV4" s="576"/>
      <c r="CW4" s="576"/>
      <c r="CX4" s="576"/>
      <c r="CY4" s="576"/>
      <c r="CZ4" s="576"/>
      <c r="DA4" s="577"/>
      <c r="DB4" s="575">
        <v>4.2</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49454138</v>
      </c>
      <c r="BO5" s="407"/>
      <c r="BP5" s="407"/>
      <c r="BQ5" s="407"/>
      <c r="BR5" s="407"/>
      <c r="BS5" s="407"/>
      <c r="BT5" s="407"/>
      <c r="BU5" s="408"/>
      <c r="BV5" s="406">
        <v>48058150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96.1</v>
      </c>
      <c r="CU5" s="404"/>
      <c r="CV5" s="404"/>
      <c r="CW5" s="404"/>
      <c r="CX5" s="404"/>
      <c r="CY5" s="404"/>
      <c r="CZ5" s="404"/>
      <c r="DA5" s="405"/>
      <c r="DB5" s="403">
        <v>93.8</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1655462</v>
      </c>
      <c r="BO6" s="407"/>
      <c r="BP6" s="407"/>
      <c r="BQ6" s="407"/>
      <c r="BR6" s="407"/>
      <c r="BS6" s="407"/>
      <c r="BT6" s="407"/>
      <c r="BU6" s="408"/>
      <c r="BV6" s="406">
        <v>1460491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96.1</v>
      </c>
      <c r="CU6" s="550"/>
      <c r="CV6" s="550"/>
      <c r="CW6" s="550"/>
      <c r="CX6" s="550"/>
      <c r="CY6" s="550"/>
      <c r="CZ6" s="550"/>
      <c r="DA6" s="551"/>
      <c r="DB6" s="549">
        <v>93.8</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354384</v>
      </c>
      <c r="BO7" s="407"/>
      <c r="BP7" s="407"/>
      <c r="BQ7" s="407"/>
      <c r="BR7" s="407"/>
      <c r="BS7" s="407"/>
      <c r="BT7" s="407"/>
      <c r="BU7" s="408"/>
      <c r="BV7" s="406">
        <v>294098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27321308</v>
      </c>
      <c r="CU7" s="407"/>
      <c r="CV7" s="407"/>
      <c r="CW7" s="407"/>
      <c r="CX7" s="407"/>
      <c r="CY7" s="407"/>
      <c r="CZ7" s="407"/>
      <c r="DA7" s="408"/>
      <c r="DB7" s="406">
        <v>27517638</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1301078</v>
      </c>
      <c r="BO8" s="407"/>
      <c r="BP8" s="407"/>
      <c r="BQ8" s="407"/>
      <c r="BR8" s="407"/>
      <c r="BS8" s="407"/>
      <c r="BT8" s="407"/>
      <c r="BU8" s="408"/>
      <c r="BV8" s="406">
        <v>1166393</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0.39</v>
      </c>
      <c r="CU8" s="510"/>
      <c r="CV8" s="510"/>
      <c r="CW8" s="510"/>
      <c r="CX8" s="510"/>
      <c r="CY8" s="510"/>
      <c r="CZ8" s="510"/>
      <c r="DA8" s="511"/>
      <c r="DB8" s="509">
        <v>0.38</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7"/>
      <c r="L9" s="540" t="s">
        <v>108</v>
      </c>
      <c r="M9" s="541"/>
      <c r="N9" s="541"/>
      <c r="O9" s="541"/>
      <c r="P9" s="541"/>
      <c r="Q9" s="542"/>
      <c r="R9" s="543">
        <v>77489</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134685</v>
      </c>
      <c r="BO9" s="407"/>
      <c r="BP9" s="407"/>
      <c r="BQ9" s="407"/>
      <c r="BR9" s="407"/>
      <c r="BS9" s="407"/>
      <c r="BT9" s="407"/>
      <c r="BU9" s="408"/>
      <c r="BV9" s="406">
        <v>110705</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16.3</v>
      </c>
      <c r="CU9" s="404"/>
      <c r="CV9" s="404"/>
      <c r="CW9" s="404"/>
      <c r="CX9" s="404"/>
      <c r="CY9" s="404"/>
      <c r="CZ9" s="404"/>
      <c r="DA9" s="405"/>
      <c r="DB9" s="403">
        <v>17.7</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82250</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104</v>
      </c>
      <c r="AV10" s="465"/>
      <c r="AW10" s="465"/>
      <c r="AX10" s="465"/>
      <c r="AY10" s="420" t="s">
        <v>115</v>
      </c>
      <c r="AZ10" s="421"/>
      <c r="BA10" s="421"/>
      <c r="BB10" s="421"/>
      <c r="BC10" s="421"/>
      <c r="BD10" s="421"/>
      <c r="BE10" s="421"/>
      <c r="BF10" s="421"/>
      <c r="BG10" s="421"/>
      <c r="BH10" s="421"/>
      <c r="BI10" s="421"/>
      <c r="BJ10" s="421"/>
      <c r="BK10" s="421"/>
      <c r="BL10" s="421"/>
      <c r="BM10" s="422"/>
      <c r="BN10" s="406">
        <v>392915</v>
      </c>
      <c r="BO10" s="407"/>
      <c r="BP10" s="407"/>
      <c r="BQ10" s="407"/>
      <c r="BR10" s="407"/>
      <c r="BS10" s="407"/>
      <c r="BT10" s="407"/>
      <c r="BU10" s="408"/>
      <c r="BV10" s="406">
        <v>111476</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104</v>
      </c>
      <c r="AV11" s="465"/>
      <c r="AW11" s="465"/>
      <c r="AX11" s="465"/>
      <c r="AY11" s="420" t="s">
        <v>120</v>
      </c>
      <c r="AZ11" s="421"/>
      <c r="BA11" s="421"/>
      <c r="BB11" s="421"/>
      <c r="BC11" s="421"/>
      <c r="BD11" s="421"/>
      <c r="BE11" s="421"/>
      <c r="BF11" s="421"/>
      <c r="BG11" s="421"/>
      <c r="BH11" s="421"/>
      <c r="BI11" s="421"/>
      <c r="BJ11" s="421"/>
      <c r="BK11" s="421"/>
      <c r="BL11" s="421"/>
      <c r="BM11" s="422"/>
      <c r="BN11" s="406">
        <v>5700</v>
      </c>
      <c r="BO11" s="407"/>
      <c r="BP11" s="407"/>
      <c r="BQ11" s="407"/>
      <c r="BR11" s="407"/>
      <c r="BS11" s="407"/>
      <c r="BT11" s="407"/>
      <c r="BU11" s="408"/>
      <c r="BV11" s="406">
        <v>24471</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75177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104</v>
      </c>
      <c r="AV12" s="465"/>
      <c r="AW12" s="465"/>
      <c r="AX12" s="465"/>
      <c r="AY12" s="420" t="s">
        <v>128</v>
      </c>
      <c r="AZ12" s="421"/>
      <c r="BA12" s="421"/>
      <c r="BB12" s="421"/>
      <c r="BC12" s="421"/>
      <c r="BD12" s="421"/>
      <c r="BE12" s="421"/>
      <c r="BF12" s="421"/>
      <c r="BG12" s="421"/>
      <c r="BH12" s="421"/>
      <c r="BI12" s="421"/>
      <c r="BJ12" s="421"/>
      <c r="BK12" s="421"/>
      <c r="BL12" s="421"/>
      <c r="BM12" s="422"/>
      <c r="BN12" s="406">
        <v>157871</v>
      </c>
      <c r="BO12" s="407"/>
      <c r="BP12" s="407"/>
      <c r="BQ12" s="407"/>
      <c r="BR12" s="407"/>
      <c r="BS12" s="407"/>
      <c r="BT12" s="407"/>
      <c r="BU12" s="408"/>
      <c r="BV12" s="406">
        <v>282593</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73940</v>
      </c>
      <c r="S13" s="494"/>
      <c r="T13" s="494"/>
      <c r="U13" s="494"/>
      <c r="V13" s="495"/>
      <c r="W13" s="496" t="s">
        <v>131</v>
      </c>
      <c r="X13" s="392"/>
      <c r="Y13" s="392"/>
      <c r="Z13" s="392"/>
      <c r="AA13" s="392"/>
      <c r="AB13" s="393"/>
      <c r="AC13" s="359">
        <v>2190</v>
      </c>
      <c r="AD13" s="360"/>
      <c r="AE13" s="360"/>
      <c r="AF13" s="360"/>
      <c r="AG13" s="361"/>
      <c r="AH13" s="359">
        <v>2472</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375429</v>
      </c>
      <c r="BO13" s="407"/>
      <c r="BP13" s="407"/>
      <c r="BQ13" s="407"/>
      <c r="BR13" s="407"/>
      <c r="BS13" s="407"/>
      <c r="BT13" s="407"/>
      <c r="BU13" s="408"/>
      <c r="BV13" s="406">
        <v>-35941</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13.6</v>
      </c>
      <c r="CU13" s="404"/>
      <c r="CV13" s="404"/>
      <c r="CW13" s="404"/>
      <c r="CX13" s="404"/>
      <c r="CY13" s="404"/>
      <c r="CZ13" s="404"/>
      <c r="DA13" s="405"/>
      <c r="DB13" s="403">
        <v>14.1</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76574</v>
      </c>
      <c r="S14" s="494"/>
      <c r="T14" s="494"/>
      <c r="U14" s="494"/>
      <c r="V14" s="495"/>
      <c r="W14" s="497"/>
      <c r="X14" s="395"/>
      <c r="Y14" s="395"/>
      <c r="Z14" s="395"/>
      <c r="AA14" s="395"/>
      <c r="AB14" s="396"/>
      <c r="AC14" s="486">
        <v>5.7</v>
      </c>
      <c r="AD14" s="487"/>
      <c r="AE14" s="487"/>
      <c r="AF14" s="487"/>
      <c r="AG14" s="488"/>
      <c r="AH14" s="486">
        <v>6.2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13.9</v>
      </c>
      <c r="CU14" s="504"/>
      <c r="CV14" s="504"/>
      <c r="CW14" s="504"/>
      <c r="CX14" s="504"/>
      <c r="CY14" s="504"/>
      <c r="CZ14" s="504"/>
      <c r="DA14" s="505"/>
      <c r="DB14" s="503">
        <v>27.2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75469</v>
      </c>
      <c r="S15" s="494"/>
      <c r="T15" s="494"/>
      <c r="U15" s="494"/>
      <c r="V15" s="495"/>
      <c r="W15" s="496" t="s">
        <v>137</v>
      </c>
      <c r="X15" s="392"/>
      <c r="Y15" s="392"/>
      <c r="Z15" s="392"/>
      <c r="AA15" s="392"/>
      <c r="AB15" s="393"/>
      <c r="AC15" s="359">
        <v>10416</v>
      </c>
      <c r="AD15" s="360"/>
      <c r="AE15" s="360"/>
      <c r="AF15" s="360"/>
      <c r="AG15" s="361"/>
      <c r="AH15" s="359">
        <v>10981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9647570</v>
      </c>
      <c r="BO15" s="436"/>
      <c r="BP15" s="436"/>
      <c r="BQ15" s="436"/>
      <c r="BR15" s="436"/>
      <c r="BS15" s="436"/>
      <c r="BT15" s="436"/>
      <c r="BU15" s="437"/>
      <c r="BV15" s="435">
        <v>9758444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26.9</v>
      </c>
      <c r="AD16" s="487"/>
      <c r="AE16" s="487"/>
      <c r="AF16" s="487"/>
      <c r="AG16" s="488"/>
      <c r="AH16" s="486">
        <v>27.5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24779817</v>
      </c>
      <c r="BO16" s="407"/>
      <c r="BP16" s="407"/>
      <c r="BQ16" s="407"/>
      <c r="BR16" s="407"/>
      <c r="BS16" s="407"/>
      <c r="BT16" s="407"/>
      <c r="BU16" s="408"/>
      <c r="BV16" s="406">
        <v>24889452</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26092</v>
      </c>
      <c r="AD17" s="360"/>
      <c r="AE17" s="360"/>
      <c r="AF17" s="360"/>
      <c r="AG17" s="361"/>
      <c r="AH17" s="359">
        <v>26511</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12118616</v>
      </c>
      <c r="BO17" s="407"/>
      <c r="BP17" s="407"/>
      <c r="BQ17" s="407"/>
      <c r="BR17" s="407"/>
      <c r="BS17" s="407"/>
      <c r="BT17" s="407"/>
      <c r="BU17" s="408"/>
      <c r="BV17" s="406">
        <v>12279085</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697.55</v>
      </c>
      <c r="M18" s="459"/>
      <c r="N18" s="459"/>
      <c r="O18" s="459"/>
      <c r="P18" s="459"/>
      <c r="Q18" s="459"/>
      <c r="R18" s="460"/>
      <c r="S18" s="460"/>
      <c r="T18" s="460"/>
      <c r="U18" s="460"/>
      <c r="V18" s="461"/>
      <c r="W18" s="477"/>
      <c r="X18" s="478"/>
      <c r="Y18" s="478"/>
      <c r="Z18" s="478"/>
      <c r="AA18" s="478"/>
      <c r="AB18" s="502"/>
      <c r="AC18" s="376">
        <v>67.400000000000006</v>
      </c>
      <c r="AD18" s="377"/>
      <c r="AE18" s="377"/>
      <c r="AF18" s="377"/>
      <c r="AG18" s="462"/>
      <c r="AH18" s="376">
        <v>66.3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27249552</v>
      </c>
      <c r="BO18" s="407"/>
      <c r="BP18" s="407"/>
      <c r="BQ18" s="407"/>
      <c r="BR18" s="407"/>
      <c r="BS18" s="407"/>
      <c r="BT18" s="407"/>
      <c r="BU18" s="408"/>
      <c r="BV18" s="406">
        <v>26292989</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111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34426264</v>
      </c>
      <c r="BO19" s="407"/>
      <c r="BP19" s="407"/>
      <c r="BQ19" s="407"/>
      <c r="BR19" s="407"/>
      <c r="BS19" s="407"/>
      <c r="BT19" s="407"/>
      <c r="BU19" s="408"/>
      <c r="BV19" s="406">
        <v>33987785</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30180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35935625</v>
      </c>
      <c r="BO22" s="436"/>
      <c r="BP22" s="436"/>
      <c r="BQ22" s="436"/>
      <c r="BR22" s="436"/>
      <c r="BS22" s="436"/>
      <c r="BT22" s="436"/>
      <c r="BU22" s="437"/>
      <c r="BV22" s="435">
        <v>39117316</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16000920</v>
      </c>
      <c r="BO23" s="407"/>
      <c r="BP23" s="407"/>
      <c r="BQ23" s="407"/>
      <c r="BR23" s="407"/>
      <c r="BS23" s="407"/>
      <c r="BT23" s="407"/>
      <c r="BU23" s="408"/>
      <c r="BV23" s="406">
        <v>17351315</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8850</v>
      </c>
      <c r="R24" s="360"/>
      <c r="S24" s="360"/>
      <c r="T24" s="360"/>
      <c r="U24" s="360"/>
      <c r="V24" s="361"/>
      <c r="W24" s="449"/>
      <c r="X24" s="386"/>
      <c r="Y24" s="387"/>
      <c r="Z24" s="362" t="s">
        <v>162</v>
      </c>
      <c r="AA24" s="363"/>
      <c r="AB24" s="363"/>
      <c r="AC24" s="363"/>
      <c r="AD24" s="363"/>
      <c r="AE24" s="363"/>
      <c r="AF24" s="363"/>
      <c r="AG24" s="364"/>
      <c r="AH24" s="359">
        <v>754</v>
      </c>
      <c r="AI24" s="360"/>
      <c r="AJ24" s="360"/>
      <c r="AK24" s="360"/>
      <c r="AL24" s="361"/>
      <c r="AM24" s="359">
        <v>2361528</v>
      </c>
      <c r="AN24" s="360"/>
      <c r="AO24" s="360"/>
      <c r="AP24" s="360"/>
      <c r="AQ24" s="360"/>
      <c r="AR24" s="361"/>
      <c r="AS24" s="359">
        <v>3132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24629796</v>
      </c>
      <c r="BO24" s="407"/>
      <c r="BP24" s="407"/>
      <c r="BQ24" s="407"/>
      <c r="BR24" s="407"/>
      <c r="BS24" s="407"/>
      <c r="BT24" s="407"/>
      <c r="BU24" s="408"/>
      <c r="BV24" s="406">
        <v>26563386</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2</v>
      </c>
      <c r="M25" s="360"/>
      <c r="N25" s="360"/>
      <c r="O25" s="360"/>
      <c r="P25" s="361"/>
      <c r="Q25" s="359">
        <v>6950</v>
      </c>
      <c r="R25" s="360"/>
      <c r="S25" s="360"/>
      <c r="T25" s="360"/>
      <c r="U25" s="360"/>
      <c r="V25" s="361"/>
      <c r="W25" s="449"/>
      <c r="X25" s="386"/>
      <c r="Y25" s="387"/>
      <c r="Z25" s="362" t="s">
        <v>165</v>
      </c>
      <c r="AA25" s="363"/>
      <c r="AB25" s="363"/>
      <c r="AC25" s="363"/>
      <c r="AD25" s="363"/>
      <c r="AE25" s="363"/>
      <c r="AF25" s="363"/>
      <c r="AG25" s="364"/>
      <c r="AH25" s="359">
        <v>132</v>
      </c>
      <c r="AI25" s="360"/>
      <c r="AJ25" s="360"/>
      <c r="AK25" s="360"/>
      <c r="AL25" s="361"/>
      <c r="AM25" s="359">
        <v>393360</v>
      </c>
      <c r="AN25" s="360"/>
      <c r="AO25" s="360"/>
      <c r="AP25" s="360"/>
      <c r="AQ25" s="360"/>
      <c r="AR25" s="361"/>
      <c r="AS25" s="359">
        <v>2980</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6651880</v>
      </c>
      <c r="BO25" s="436"/>
      <c r="BP25" s="436"/>
      <c r="BQ25" s="436"/>
      <c r="BR25" s="436"/>
      <c r="BS25" s="436"/>
      <c r="BT25" s="436"/>
      <c r="BU25" s="437"/>
      <c r="BV25" s="435">
        <v>7482121</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6150</v>
      </c>
      <c r="R26" s="360"/>
      <c r="S26" s="360"/>
      <c r="T26" s="360"/>
      <c r="U26" s="360"/>
      <c r="V26" s="361"/>
      <c r="W26" s="449"/>
      <c r="X26" s="386"/>
      <c r="Y26" s="387"/>
      <c r="Z26" s="362" t="s">
        <v>168</v>
      </c>
      <c r="AA26" s="417"/>
      <c r="AB26" s="417"/>
      <c r="AC26" s="417"/>
      <c r="AD26" s="417"/>
      <c r="AE26" s="417"/>
      <c r="AF26" s="417"/>
      <c r="AG26" s="418"/>
      <c r="AH26" s="359">
        <v>51</v>
      </c>
      <c r="AI26" s="360"/>
      <c r="AJ26" s="360"/>
      <c r="AK26" s="360"/>
      <c r="AL26" s="361"/>
      <c r="AM26" s="359">
        <v>151980</v>
      </c>
      <c r="AN26" s="360"/>
      <c r="AO26" s="360"/>
      <c r="AP26" s="360"/>
      <c r="AQ26" s="360"/>
      <c r="AR26" s="361"/>
      <c r="AS26" s="359">
        <v>2980</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4550</v>
      </c>
      <c r="R27" s="360"/>
      <c r="S27" s="360"/>
      <c r="T27" s="360"/>
      <c r="U27" s="360"/>
      <c r="V27" s="361"/>
      <c r="W27" s="449"/>
      <c r="X27" s="386"/>
      <c r="Y27" s="387"/>
      <c r="Z27" s="362" t="s">
        <v>171</v>
      </c>
      <c r="AA27" s="363"/>
      <c r="AB27" s="363"/>
      <c r="AC27" s="363"/>
      <c r="AD27" s="363"/>
      <c r="AE27" s="363"/>
      <c r="AF27" s="363"/>
      <c r="AG27" s="364"/>
      <c r="AH27" s="359">
        <v>33</v>
      </c>
      <c r="AI27" s="360"/>
      <c r="AJ27" s="360"/>
      <c r="AK27" s="360"/>
      <c r="AL27" s="361"/>
      <c r="AM27" s="359">
        <v>112596</v>
      </c>
      <c r="AN27" s="360"/>
      <c r="AO27" s="360"/>
      <c r="AP27" s="360"/>
      <c r="AQ27" s="360"/>
      <c r="AR27" s="361"/>
      <c r="AS27" s="359">
        <v>3412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1302930</v>
      </c>
      <c r="BO27" s="441"/>
      <c r="BP27" s="441"/>
      <c r="BQ27" s="441"/>
      <c r="BR27" s="441"/>
      <c r="BS27" s="441"/>
      <c r="BT27" s="441"/>
      <c r="BU27" s="442"/>
      <c r="BV27" s="440">
        <v>1302930</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3760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6102384</v>
      </c>
      <c r="BO28" s="436"/>
      <c r="BP28" s="436"/>
      <c r="BQ28" s="436"/>
      <c r="BR28" s="436"/>
      <c r="BS28" s="436"/>
      <c r="BT28" s="436"/>
      <c r="BU28" s="437"/>
      <c r="BV28" s="435">
        <v>5867340</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22</v>
      </c>
      <c r="M29" s="360"/>
      <c r="N29" s="360"/>
      <c r="O29" s="360"/>
      <c r="P29" s="361"/>
      <c r="Q29" s="359">
        <v>3600</v>
      </c>
      <c r="R29" s="360"/>
      <c r="S29" s="360"/>
      <c r="T29" s="360"/>
      <c r="U29" s="360"/>
      <c r="V29" s="361"/>
      <c r="W29" s="450"/>
      <c r="X29" s="451"/>
      <c r="Y29" s="452"/>
      <c r="Z29" s="362" t="s">
        <v>177</v>
      </c>
      <c r="AA29" s="363"/>
      <c r="AB29" s="363"/>
      <c r="AC29" s="363"/>
      <c r="AD29" s="363"/>
      <c r="AE29" s="363"/>
      <c r="AF29" s="363"/>
      <c r="AG29" s="364"/>
      <c r="AH29" s="359">
        <v>787</v>
      </c>
      <c r="AI29" s="360"/>
      <c r="AJ29" s="360"/>
      <c r="AK29" s="360"/>
      <c r="AL29" s="361"/>
      <c r="AM29" s="359">
        <v>2474124</v>
      </c>
      <c r="AN29" s="360"/>
      <c r="AO29" s="360"/>
      <c r="AP29" s="360"/>
      <c r="AQ29" s="360"/>
      <c r="AR29" s="361"/>
      <c r="AS29" s="359">
        <v>3144</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3983824</v>
      </c>
      <c r="BO29" s="407"/>
      <c r="BP29" s="407"/>
      <c r="BQ29" s="407"/>
      <c r="BR29" s="407"/>
      <c r="BS29" s="407"/>
      <c r="BT29" s="407"/>
      <c r="BU29" s="408"/>
      <c r="BV29" s="406">
        <v>3435328</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95.7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13586480</v>
      </c>
      <c r="BO30" s="441"/>
      <c r="BP30" s="441"/>
      <c r="BQ30" s="441"/>
      <c r="BR30" s="441"/>
      <c r="BS30" s="441"/>
      <c r="BT30" s="441"/>
      <c r="BU30" s="442"/>
      <c r="BV30" s="440">
        <v>13458578</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4</v>
      </c>
      <c r="V34" s="354"/>
      <c r="W34" s="355" t="str">
        <f>IF('各会計、関係団体の財政状況及び健全化判断比率'!B28="","",'各会計、関係団体の財政状況及び健全化判断比率'!B28)</f>
        <v>国民健康保険事業特別会計（事業勘定）</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f>IF(BG34="","",MAX(C34:D43,U34:V43,AM34:AN43)+1)</f>
        <v>10</v>
      </c>
      <c r="BF34" s="354"/>
      <c r="BG34" s="355" t="str">
        <f>IF('各会計、関係団体の財政状況及び健全化判断比率'!B34="","",'各会計、関係団体の財政状況及び健全化判断比率'!B34)</f>
        <v>太陽光発電事業特別会計</v>
      </c>
      <c r="BH34" s="355"/>
      <c r="BI34" s="355"/>
      <c r="BJ34" s="355"/>
      <c r="BK34" s="355"/>
      <c r="BL34" s="355"/>
      <c r="BM34" s="355"/>
      <c r="BN34" s="355"/>
      <c r="BO34" s="355"/>
      <c r="BP34" s="355"/>
      <c r="BQ34" s="355"/>
      <c r="BR34" s="355"/>
      <c r="BS34" s="355"/>
      <c r="BT34" s="355"/>
      <c r="BU34" s="355"/>
      <c r="BV34" s="163"/>
      <c r="BW34" s="354">
        <f>IF(BY34="","",MAX(C34:D43,U34:V43,AM34:AN43,BE34:BF43)+1)</f>
        <v>11</v>
      </c>
      <c r="BX34" s="354"/>
      <c r="BY34" s="355" t="str">
        <f>IF('各会計、関係団体の財政状況及び健全化判断比率'!B68="","",'各会計、関係団体の財政状況及び健全化判断比率'!B68)</f>
        <v>公立豊岡病院組合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(株)北前館</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診療所事業特別会計</v>
      </c>
      <c r="F35" s="355"/>
      <c r="G35" s="355"/>
      <c r="H35" s="355"/>
      <c r="I35" s="355"/>
      <c r="J35" s="355"/>
      <c r="K35" s="355"/>
      <c r="L35" s="355"/>
      <c r="M35" s="355"/>
      <c r="N35" s="355"/>
      <c r="O35" s="355"/>
      <c r="P35" s="355"/>
      <c r="Q35" s="355"/>
      <c r="R35" s="355"/>
      <c r="S35" s="355"/>
      <c r="T35" s="163"/>
      <c r="U35" s="354">
        <f>IF(W35="","",U34+1)</f>
        <v>5</v>
      </c>
      <c r="V35" s="354"/>
      <c r="W35" s="355" t="str">
        <f>IF('各会計、関係団体の財政状況及び健全化判断比率'!B29="","",'各会計、関係団体の財政状況及び健全化判断比率'!B29)</f>
        <v>国民健康保険事業特別会計（直診勘定）</v>
      </c>
      <c r="X35" s="355"/>
      <c r="Y35" s="355"/>
      <c r="Z35" s="355"/>
      <c r="AA35" s="355"/>
      <c r="AB35" s="355"/>
      <c r="AC35" s="355"/>
      <c r="AD35" s="355"/>
      <c r="AE35" s="355"/>
      <c r="AF35" s="355"/>
      <c r="AG35" s="355"/>
      <c r="AH35" s="355"/>
      <c r="AI35" s="355"/>
      <c r="AJ35" s="355"/>
      <c r="AK35" s="355"/>
      <c r="AL35" s="163"/>
      <c r="AM35" s="354">
        <f t="shared" ref="AM35:AM43" si="0">IF(AO35="","",AM34+1)</f>
        <v>9</v>
      </c>
      <c r="AN35" s="354"/>
      <c r="AO35" s="355" t="str">
        <f>IF('各会計、関係団体の財政状況及び健全化判断比率'!B33="","",'各会計、関係団体の財政状況及び健全化判断比率'!B33)</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12</v>
      </c>
      <c r="BX35" s="354"/>
      <c r="BY35" s="355" t="str">
        <f>IF('各会計、関係団体の財政状況及び健全化判断比率'!B69="","",'各会計、関係団体の財政状況及び健全化判断比率'!B69)</f>
        <v>北但行政事務組合</v>
      </c>
      <c r="BZ35" s="355"/>
      <c r="CA35" s="355"/>
      <c r="CB35" s="355"/>
      <c r="CC35" s="355"/>
      <c r="CD35" s="355"/>
      <c r="CE35" s="355"/>
      <c r="CF35" s="355"/>
      <c r="CG35" s="355"/>
      <c r="CH35" s="355"/>
      <c r="CI35" s="355"/>
      <c r="CJ35" s="355"/>
      <c r="CK35" s="355"/>
      <c r="CL35" s="355"/>
      <c r="CM35" s="355"/>
      <c r="CN35" s="163"/>
      <c r="CO35" s="354">
        <f t="shared" ref="CO35:CO43" si="3">IF(CQ35="","",CO34+1)</f>
        <v>18</v>
      </c>
      <c r="CP35" s="354"/>
      <c r="CQ35" s="355" t="str">
        <f>IF('各会計、関係団体の財政状況及び健全化判断比率'!BS8="","",'各会計、関係団体の財政状況及び健全化判断比率'!BS8)</f>
        <v>(株)日高振興公社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f>IF(E36="","",C35+1)</f>
        <v>3</v>
      </c>
      <c r="D36" s="354"/>
      <c r="E36" s="355" t="str">
        <f>IF('各会計、関係団体の財政状況及び健全化判断比率'!B9="","",'各会計、関係団体の財政状況及び健全化判断比率'!B9)</f>
        <v>霊苑事業特別会計</v>
      </c>
      <c r="F36" s="355"/>
      <c r="G36" s="355"/>
      <c r="H36" s="355"/>
      <c r="I36" s="355"/>
      <c r="J36" s="355"/>
      <c r="K36" s="355"/>
      <c r="L36" s="355"/>
      <c r="M36" s="355"/>
      <c r="N36" s="355"/>
      <c r="O36" s="355"/>
      <c r="P36" s="355"/>
      <c r="Q36" s="355"/>
      <c r="R36" s="355"/>
      <c r="S36" s="355"/>
      <c r="T36" s="163"/>
      <c r="U36" s="354">
        <f t="shared" ref="U36:U43" si="4">IF(W36="","",U35+1)</f>
        <v>6</v>
      </c>
      <c r="V36" s="354"/>
      <c r="W36" s="355" t="str">
        <f>IF('各会計、関係団体の財政状況及び健全化判断比率'!B30="","",'各会計、関係団体の財政状況及び健全化判断比率'!B30)</f>
        <v>介護保険事業特別会計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13</v>
      </c>
      <c r="BX36" s="354"/>
      <c r="BY36" s="355" t="str">
        <f>IF('各会計、関係団体の財政状況及び健全化判断比率'!B70="","",'各会計、関係団体の財政状況及び健全化判断比率'!B70)</f>
        <v>但馬広域行政事務組合</v>
      </c>
      <c r="BZ36" s="355"/>
      <c r="CA36" s="355"/>
      <c r="CB36" s="355"/>
      <c r="CC36" s="355"/>
      <c r="CD36" s="355"/>
      <c r="CE36" s="355"/>
      <c r="CF36" s="355"/>
      <c r="CG36" s="355"/>
      <c r="CH36" s="355"/>
      <c r="CI36" s="355"/>
      <c r="CJ36" s="355"/>
      <c r="CK36" s="355"/>
      <c r="CL36" s="355"/>
      <c r="CM36" s="355"/>
      <c r="CN36" s="163"/>
      <c r="CO36" s="354">
        <f t="shared" si="3"/>
        <v>19</v>
      </c>
      <c r="CP36" s="354"/>
      <c r="CQ36" s="355" t="str">
        <f>IF('各会計、関係団体の財政状況及び健全化判断比率'!BS9="","",'各会計、関係団体の財政状況及び健全化判断比率'!BS9)</f>
        <v>(株)シルク温泉やまびこ</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7</v>
      </c>
      <c r="V37" s="354"/>
      <c r="W37" s="355" t="str">
        <f>IF('各会計、関係団体の財政状況及び健全化判断比率'!B31="","",'各会計、関係団体の財政状況及び健全化判断比率'!B31)</f>
        <v>後期高齢者医療事業特別会計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14</v>
      </c>
      <c r="BX37" s="354"/>
      <c r="BY37" s="355" t="str">
        <f>IF('各会計、関係団体の財政状況及び健全化判断比率'!B71="","",'各会計、関係団体の財政状況及び健全化判断比率'!B71)</f>
        <v>兵庫県市町村職員退職手当組合</v>
      </c>
      <c r="BZ37" s="355"/>
      <c r="CA37" s="355"/>
      <c r="CB37" s="355"/>
      <c r="CC37" s="355"/>
      <c r="CD37" s="355"/>
      <c r="CE37" s="355"/>
      <c r="CF37" s="355"/>
      <c r="CG37" s="355"/>
      <c r="CH37" s="355"/>
      <c r="CI37" s="355"/>
      <c r="CJ37" s="355"/>
      <c r="CK37" s="355"/>
      <c r="CL37" s="355"/>
      <c r="CM37" s="355"/>
      <c r="CN37" s="163"/>
      <c r="CO37" s="354">
        <f t="shared" si="3"/>
        <v>20</v>
      </c>
      <c r="CP37" s="354"/>
      <c r="CQ37" s="355" t="str">
        <f>IF('各会計、関係団体の財政状況及び健全化判断比率'!BS10="","",'各会計、関係団体の財政状況及び健全化判断比率'!BS10)</f>
        <v>アイティ豊岡都市開発(株)</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15</v>
      </c>
      <c r="BX38" s="354"/>
      <c r="BY38" s="355" t="str">
        <f>IF('各会計、関係団体の財政状況及び健全化判断比率'!B72="","",'各会計、関係団体の財政状況及び健全化判断比率'!B72)</f>
        <v>兵庫県後期高齢者医療広域連合（一般会計）</v>
      </c>
      <c r="BZ38" s="355"/>
      <c r="CA38" s="355"/>
      <c r="CB38" s="355"/>
      <c r="CC38" s="355"/>
      <c r="CD38" s="355"/>
      <c r="CE38" s="355"/>
      <c r="CF38" s="355"/>
      <c r="CG38" s="355"/>
      <c r="CH38" s="355"/>
      <c r="CI38" s="355"/>
      <c r="CJ38" s="355"/>
      <c r="CK38" s="355"/>
      <c r="CL38" s="355"/>
      <c r="CM38" s="355"/>
      <c r="CN38" s="163"/>
      <c r="CO38" s="354">
        <f t="shared" si="3"/>
        <v>21</v>
      </c>
      <c r="CP38" s="354"/>
      <c r="CQ38" s="355" t="str">
        <f>IF('各会計、関係団体の財政状況及び健全化判断比率'!BS11="","",'各会計、関係団体の財政状況及び健全化判断比率'!BS11)</f>
        <v>豊岡まちづくり(株)</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16</v>
      </c>
      <c r="BX39" s="354"/>
      <c r="BY39" s="355" t="str">
        <f>IF('各会計、関係団体の財政状況及び健全化判断比率'!B73="","",'各会計、関係団体の財政状況及び健全化判断比率'!B73)</f>
        <v>兵庫県後期高齢者医療広域連合（特別会計）</v>
      </c>
      <c r="BZ39" s="355"/>
      <c r="CA39" s="355"/>
      <c r="CB39" s="355"/>
      <c r="CC39" s="355"/>
      <c r="CD39" s="355"/>
      <c r="CE39" s="355"/>
      <c r="CF39" s="355"/>
      <c r="CG39" s="355"/>
      <c r="CH39" s="355"/>
      <c r="CI39" s="355"/>
      <c r="CJ39" s="355"/>
      <c r="CK39" s="355"/>
      <c r="CL39" s="355"/>
      <c r="CM39" s="355"/>
      <c r="CN39" s="163"/>
      <c r="CO39" s="354">
        <f t="shared" si="3"/>
        <v>22</v>
      </c>
      <c r="CP39" s="354"/>
      <c r="CQ39" s="355" t="str">
        <f>IF('各会計、関係団体の財政状況及び健全化判断比率'!BS12="","",'各会計、関係団体の財政状況及び健全化判断比率'!BS12)</f>
        <v>(有)あした</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f t="shared" si="3"/>
        <v>23</v>
      </c>
      <c r="CP40" s="354"/>
      <c r="CQ40" s="355" t="str">
        <f>IF('各会計、関係団体の財政状況及び健全化判断比率'!BS13="","",'各会計、関係団体の財政状況及び健全化判断比率'!BS13)</f>
        <v>（一財）但馬地域地場産業振興センター</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f t="shared" si="3"/>
        <v>24</v>
      </c>
      <c r="CP41" s="354"/>
      <c r="CQ41" s="355" t="str">
        <f>IF('各会計、関係団体の財政状況及び健全化判断比率'!BS14="","",'各会計、関係団体の財政状況及び健全化判断比率'!BS14)</f>
        <v>（一社）豊岡観光イノベーション</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f t="shared" si="3"/>
        <v>25</v>
      </c>
      <c r="CP42" s="354"/>
      <c r="CQ42" s="355" t="str">
        <f>IF('各会計、関係団体の財政状況及び健全化判断比率'!BS15="","",'各会計、関係団体の財政状況及び健全化判断比率'!BS15)</f>
        <v>兵庫県信用保証協会</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YpA5JNRR6tBiNvjJmBciQfZo8ZtdjjFRWrFfwPa2fE1urLHnxbxnbbNCCCANYjPGbmY8Ev1f/pIL6RA3xqbWWw==" saltValue="nAWfONg3usP3ngTermhNI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9"/>
  <sheetViews>
    <sheetView showGridLines="0" zoomScaleNormal="100" zoomScaleSheetLayoutView="100" workbookViewId="0">
      <selection activeCell="BJ54" sqref="BJ5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535</v>
      </c>
      <c r="D34" s="1136"/>
      <c r="E34" s="1137"/>
      <c r="F34" s="32">
        <v>12.05</v>
      </c>
      <c r="G34" s="33">
        <v>11.73</v>
      </c>
      <c r="H34" s="33">
        <v>11.11</v>
      </c>
      <c r="I34" s="33">
        <v>10.3</v>
      </c>
      <c r="J34" s="34">
        <v>8.4</v>
      </c>
      <c r="K34" s="22"/>
      <c r="L34" s="22"/>
      <c r="M34" s="22"/>
      <c r="N34" s="22"/>
      <c r="O34" s="22"/>
      <c r="P34" s="22"/>
    </row>
    <row r="35" spans="1:16" ht="39" customHeight="1" x14ac:dyDescent="0.15">
      <c r="A35" s="22"/>
      <c r="B35" s="35"/>
      <c r="C35" s="1132" t="s">
        <v>536</v>
      </c>
      <c r="D35" s="1132"/>
      <c r="E35" s="1133"/>
      <c r="F35" s="36">
        <v>6.87</v>
      </c>
      <c r="G35" s="37">
        <v>7.36</v>
      </c>
      <c r="H35" s="37">
        <v>8.0500000000000007</v>
      </c>
      <c r="I35" s="37">
        <v>8.35</v>
      </c>
      <c r="J35" s="38">
        <v>7.12</v>
      </c>
      <c r="K35" s="22"/>
      <c r="L35" s="22"/>
      <c r="M35" s="22"/>
      <c r="N35" s="22"/>
      <c r="O35" s="22"/>
      <c r="P35" s="22"/>
    </row>
    <row r="36" spans="1:16" ht="39" customHeight="1" x14ac:dyDescent="0.15">
      <c r="A36" s="22"/>
      <c r="B36" s="35"/>
      <c r="C36" s="1132" t="s">
        <v>537</v>
      </c>
      <c r="D36" s="1132"/>
      <c r="E36" s="1133"/>
      <c r="F36" s="36">
        <v>4.21</v>
      </c>
      <c r="G36" s="37">
        <v>5.88</v>
      </c>
      <c r="H36" s="37">
        <v>3.71</v>
      </c>
      <c r="I36" s="37">
        <v>4.08</v>
      </c>
      <c r="J36" s="38">
        <v>4.66</v>
      </c>
      <c r="K36" s="22"/>
      <c r="L36" s="22"/>
      <c r="M36" s="22"/>
      <c r="N36" s="22"/>
      <c r="O36" s="22"/>
      <c r="P36" s="22"/>
    </row>
    <row r="37" spans="1:16" ht="39" customHeight="1" x14ac:dyDescent="0.15">
      <c r="A37" s="22"/>
      <c r="B37" s="35"/>
      <c r="C37" s="1132" t="s">
        <v>538</v>
      </c>
      <c r="D37" s="1132"/>
      <c r="E37" s="1133"/>
      <c r="F37" s="36">
        <v>1.76</v>
      </c>
      <c r="G37" s="37">
        <v>1.3</v>
      </c>
      <c r="H37" s="37">
        <v>1.99</v>
      </c>
      <c r="I37" s="37">
        <v>1.78</v>
      </c>
      <c r="J37" s="38">
        <v>1.72</v>
      </c>
      <c r="K37" s="22"/>
      <c r="L37" s="22"/>
      <c r="M37" s="22"/>
      <c r="N37" s="22"/>
      <c r="O37" s="22"/>
      <c r="P37" s="22"/>
    </row>
    <row r="38" spans="1:16" ht="39" customHeight="1" x14ac:dyDescent="0.15">
      <c r="A38" s="22"/>
      <c r="B38" s="35"/>
      <c r="C38" s="1132" t="s">
        <v>539</v>
      </c>
      <c r="D38" s="1132"/>
      <c r="E38" s="1133"/>
      <c r="F38" s="36">
        <v>0.42</v>
      </c>
      <c r="G38" s="37">
        <v>0.46</v>
      </c>
      <c r="H38" s="37">
        <v>0.32</v>
      </c>
      <c r="I38" s="37">
        <v>0.33</v>
      </c>
      <c r="J38" s="38">
        <v>0.24</v>
      </c>
      <c r="K38" s="22"/>
      <c r="L38" s="22"/>
      <c r="M38" s="22"/>
      <c r="N38" s="22"/>
      <c r="O38" s="22"/>
      <c r="P38" s="22"/>
    </row>
    <row r="39" spans="1:16" ht="39" customHeight="1" x14ac:dyDescent="0.15">
      <c r="A39" s="22"/>
      <c r="B39" s="35"/>
      <c r="C39" s="1132" t="s">
        <v>540</v>
      </c>
      <c r="D39" s="1132"/>
      <c r="E39" s="1133"/>
      <c r="F39" s="36">
        <v>0.1</v>
      </c>
      <c r="G39" s="37">
        <v>0.1</v>
      </c>
      <c r="H39" s="37">
        <v>0.11</v>
      </c>
      <c r="I39" s="37">
        <v>0.11</v>
      </c>
      <c r="J39" s="38">
        <v>0.14000000000000001</v>
      </c>
      <c r="K39" s="22"/>
      <c r="L39" s="22"/>
      <c r="M39" s="22"/>
      <c r="N39" s="22"/>
      <c r="O39" s="22"/>
      <c r="P39" s="22"/>
    </row>
    <row r="40" spans="1:16" ht="39" customHeight="1" x14ac:dyDescent="0.15">
      <c r="A40" s="22"/>
      <c r="B40" s="35"/>
      <c r="C40" s="1132" t="s">
        <v>541</v>
      </c>
      <c r="D40" s="1132"/>
      <c r="E40" s="1133"/>
      <c r="F40" s="36">
        <v>0.13</v>
      </c>
      <c r="G40" s="37">
        <v>0.06</v>
      </c>
      <c r="H40" s="37">
        <v>0.1</v>
      </c>
      <c r="I40" s="37">
        <v>0.14000000000000001</v>
      </c>
      <c r="J40" s="38">
        <v>0.08</v>
      </c>
      <c r="K40" s="22"/>
      <c r="L40" s="22"/>
      <c r="M40" s="22"/>
      <c r="N40" s="22"/>
      <c r="O40" s="22"/>
      <c r="P40" s="22"/>
    </row>
    <row r="41" spans="1:16" ht="39" customHeight="1" x14ac:dyDescent="0.15">
      <c r="A41" s="22"/>
      <c r="B41" s="35"/>
      <c r="C41" s="1132" t="s">
        <v>542</v>
      </c>
      <c r="D41" s="1132"/>
      <c r="E41" s="1133"/>
      <c r="F41" s="36">
        <v>0.04</v>
      </c>
      <c r="G41" s="37">
        <v>0.02</v>
      </c>
      <c r="H41" s="37">
        <v>0.02</v>
      </c>
      <c r="I41" s="37">
        <v>0.01</v>
      </c>
      <c r="J41" s="38">
        <v>0.03</v>
      </c>
      <c r="K41" s="22"/>
      <c r="L41" s="22"/>
      <c r="M41" s="22"/>
      <c r="N41" s="22"/>
      <c r="O41" s="22"/>
      <c r="P41" s="22"/>
    </row>
    <row r="42" spans="1:16" ht="39" customHeight="1" x14ac:dyDescent="0.15">
      <c r="A42" s="22"/>
      <c r="B42" s="39"/>
      <c r="C42" s="1132" t="s">
        <v>543</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544</v>
      </c>
      <c r="D43" s="1134"/>
      <c r="E43" s="1135"/>
      <c r="F43" s="41">
        <v>0.03</v>
      </c>
      <c r="G43" s="42">
        <v>0.05</v>
      </c>
      <c r="H43" s="42">
        <v>0.03</v>
      </c>
      <c r="I43" s="42">
        <v>0.03</v>
      </c>
      <c r="J43" s="43">
        <v>0.04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9" s="23" customFormat="1" ht="13.5" hidden="1" customHeight="1" x14ac:dyDescent="0.15"/>
  </sheetData>
  <sheetProtection algorithmName="SHA-512" hashValue="jAIAUfhY9hZndetQJMPt6cR75mcI8M7AfLjpgscJsOwQc1KCATYOLb4QUDXCScuKIOK0g3m4v7DEuVpu8Sio9w==" saltValue="kksgoSb30CeWh+4h+6rb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6539</v>
      </c>
      <c r="L45" s="58">
        <v>6624</v>
      </c>
      <c r="M45" s="58">
        <v>6350</v>
      </c>
      <c r="N45" s="58">
        <v>6066</v>
      </c>
      <c r="O45" s="59">
        <v>5666</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15">
      <c r="A47" s="46"/>
      <c r="B47" s="1163"/>
      <c r="C47" s="1164"/>
      <c r="D47" s="60"/>
      <c r="E47" s="1140" t="s">
        <v>12</v>
      </c>
      <c r="F47" s="1140"/>
      <c r="G47" s="1140"/>
      <c r="H47" s="1140"/>
      <c r="I47" s="1140"/>
      <c r="J47" s="1141"/>
      <c r="K47" s="61">
        <v>20</v>
      </c>
      <c r="L47" s="62">
        <v>10</v>
      </c>
      <c r="M47" s="62" t="s">
        <v>489</v>
      </c>
      <c r="N47" s="62" t="s">
        <v>489</v>
      </c>
      <c r="O47" s="63">
        <v>2</v>
      </c>
      <c r="P47" s="46"/>
      <c r="Q47" s="46"/>
      <c r="R47" s="46"/>
      <c r="S47" s="46"/>
      <c r="T47" s="46"/>
      <c r="U47" s="46"/>
    </row>
    <row r="48" spans="1:21" ht="30.75" customHeight="1" x14ac:dyDescent="0.15">
      <c r="A48" s="46"/>
      <c r="B48" s="1163"/>
      <c r="C48" s="1164"/>
      <c r="D48" s="60"/>
      <c r="E48" s="1140" t="s">
        <v>13</v>
      </c>
      <c r="F48" s="1140"/>
      <c r="G48" s="1140"/>
      <c r="H48" s="1140"/>
      <c r="I48" s="1140"/>
      <c r="J48" s="1141"/>
      <c r="K48" s="61">
        <v>2808</v>
      </c>
      <c r="L48" s="62">
        <v>2710</v>
      </c>
      <c r="M48" s="62">
        <v>2687</v>
      </c>
      <c r="N48" s="62">
        <v>2690</v>
      </c>
      <c r="O48" s="63">
        <v>2345</v>
      </c>
      <c r="P48" s="46"/>
      <c r="Q48" s="46"/>
      <c r="R48" s="46"/>
      <c r="S48" s="46"/>
      <c r="T48" s="46"/>
      <c r="U48" s="46"/>
    </row>
    <row r="49" spans="1:21" ht="30.75" customHeight="1" x14ac:dyDescent="0.15">
      <c r="A49" s="46"/>
      <c r="B49" s="1163"/>
      <c r="C49" s="1164"/>
      <c r="D49" s="60"/>
      <c r="E49" s="1140" t="s">
        <v>14</v>
      </c>
      <c r="F49" s="1140"/>
      <c r="G49" s="1140"/>
      <c r="H49" s="1140"/>
      <c r="I49" s="1140"/>
      <c r="J49" s="1141"/>
      <c r="K49" s="61">
        <v>908</v>
      </c>
      <c r="L49" s="62">
        <v>872</v>
      </c>
      <c r="M49" s="62">
        <v>853</v>
      </c>
      <c r="N49" s="62">
        <v>852</v>
      </c>
      <c r="O49" s="63">
        <v>812</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489</v>
      </c>
      <c r="L50" s="62" t="s">
        <v>489</v>
      </c>
      <c r="M50" s="62" t="s">
        <v>489</v>
      </c>
      <c r="N50" s="62" t="s">
        <v>489</v>
      </c>
      <c r="O50" s="63" t="s">
        <v>489</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489</v>
      </c>
      <c r="L51" s="62" t="s">
        <v>489</v>
      </c>
      <c r="M51" s="62" t="s">
        <v>489</v>
      </c>
      <c r="N51" s="62" t="s">
        <v>489</v>
      </c>
      <c r="O51" s="63" t="s">
        <v>489</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7287</v>
      </c>
      <c r="L52" s="62">
        <v>7229</v>
      </c>
      <c r="M52" s="62">
        <v>6861</v>
      </c>
      <c r="N52" s="62">
        <v>6720</v>
      </c>
      <c r="O52" s="63">
        <v>6135</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2988</v>
      </c>
      <c r="L53" s="67">
        <v>2987</v>
      </c>
      <c r="M53" s="67">
        <v>3029</v>
      </c>
      <c r="N53" s="67">
        <v>2888</v>
      </c>
      <c r="O53" s="68">
        <v>2690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v>10</v>
      </c>
      <c r="O59" s="86">
        <v>20</v>
      </c>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8sBvK6sM3DuM2CgAmK37sH4IfqBdpvqqXR+5hcSNU6ugUgLYt8LbBKl4DIrqlWuaIpiT2Hxi+sVm9YAWlBW29Q==" saltValue="VcijkXPbZurWKfDVUwa95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election activeCell="BJ54" sqref="BJ54"/>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81" t="s">
        <v>30</v>
      </c>
      <c r="C41" s="1182"/>
      <c r="D41" s="103"/>
      <c r="E41" s="1183" t="s">
        <v>31</v>
      </c>
      <c r="F41" s="1183"/>
      <c r="G41" s="1183"/>
      <c r="H41" s="1184"/>
      <c r="I41" s="330">
        <v>49041</v>
      </c>
      <c r="J41" s="331">
        <v>46256</v>
      </c>
      <c r="K41" s="331">
        <v>43018</v>
      </c>
      <c r="L41" s="331">
        <v>39127</v>
      </c>
      <c r="M41" s="332">
        <v>35966</v>
      </c>
    </row>
    <row r="42" spans="2:13" ht="27.75" customHeight="1" x14ac:dyDescent="0.15">
      <c r="B42" s="1171"/>
      <c r="C42" s="1172"/>
      <c r="D42" s="104"/>
      <c r="E42" s="1175" t="s">
        <v>32</v>
      </c>
      <c r="F42" s="1175"/>
      <c r="G42" s="1175"/>
      <c r="H42" s="1176"/>
      <c r="I42" s="333" t="s">
        <v>489</v>
      </c>
      <c r="J42" s="334" t="s">
        <v>489</v>
      </c>
      <c r="K42" s="334" t="s">
        <v>489</v>
      </c>
      <c r="L42" s="334" t="s">
        <v>489</v>
      </c>
      <c r="M42" s="335" t="s">
        <v>489</v>
      </c>
    </row>
    <row r="43" spans="2:13" ht="27.75" customHeight="1" x14ac:dyDescent="0.15">
      <c r="B43" s="1171"/>
      <c r="C43" s="1172"/>
      <c r="D43" s="104"/>
      <c r="E43" s="1175" t="s">
        <v>33</v>
      </c>
      <c r="F43" s="1175"/>
      <c r="G43" s="1175"/>
      <c r="H43" s="1176"/>
      <c r="I43" s="333">
        <v>38596</v>
      </c>
      <c r="J43" s="334">
        <v>37932</v>
      </c>
      <c r="K43" s="334">
        <v>36035</v>
      </c>
      <c r="L43" s="334">
        <v>33142</v>
      </c>
      <c r="M43" s="335">
        <v>30678</v>
      </c>
    </row>
    <row r="44" spans="2:13" ht="27.75" customHeight="1" x14ac:dyDescent="0.15">
      <c r="B44" s="1171"/>
      <c r="C44" s="1172"/>
      <c r="D44" s="104"/>
      <c r="E44" s="1175" t="s">
        <v>34</v>
      </c>
      <c r="F44" s="1175"/>
      <c r="G44" s="1175"/>
      <c r="H44" s="1176"/>
      <c r="I44" s="333">
        <v>10371</v>
      </c>
      <c r="J44" s="334">
        <v>9515</v>
      </c>
      <c r="K44" s="334">
        <v>9343</v>
      </c>
      <c r="L44" s="334">
        <v>9820</v>
      </c>
      <c r="M44" s="335">
        <v>9169</v>
      </c>
    </row>
    <row r="45" spans="2:13" ht="27.75" customHeight="1" x14ac:dyDescent="0.15">
      <c r="B45" s="1171"/>
      <c r="C45" s="1172"/>
      <c r="D45" s="104"/>
      <c r="E45" s="1175" t="s">
        <v>35</v>
      </c>
      <c r="F45" s="1175"/>
      <c r="G45" s="1175"/>
      <c r="H45" s="1176"/>
      <c r="I45" s="333">
        <v>6099</v>
      </c>
      <c r="J45" s="334">
        <v>5722</v>
      </c>
      <c r="K45" s="334">
        <v>5806</v>
      </c>
      <c r="L45" s="334">
        <v>5485</v>
      </c>
      <c r="M45" s="335">
        <v>5429</v>
      </c>
    </row>
    <row r="46" spans="2:13" ht="27.75" customHeight="1" x14ac:dyDescent="0.15">
      <c r="B46" s="1171"/>
      <c r="C46" s="1172"/>
      <c r="D46" s="105"/>
      <c r="E46" s="1175" t="s">
        <v>36</v>
      </c>
      <c r="F46" s="1175"/>
      <c r="G46" s="1175"/>
      <c r="H46" s="1176"/>
      <c r="I46" s="333" t="s">
        <v>489</v>
      </c>
      <c r="J46" s="334" t="s">
        <v>489</v>
      </c>
      <c r="K46" s="334" t="s">
        <v>489</v>
      </c>
      <c r="L46" s="334" t="s">
        <v>489</v>
      </c>
      <c r="M46" s="335" t="s">
        <v>489</v>
      </c>
    </row>
    <row r="47" spans="2:13" ht="27.75" customHeight="1" x14ac:dyDescent="0.15">
      <c r="B47" s="1171"/>
      <c r="C47" s="1172"/>
      <c r="D47" s="106"/>
      <c r="E47" s="1185" t="s">
        <v>37</v>
      </c>
      <c r="F47" s="1186"/>
      <c r="G47" s="1186"/>
      <c r="H47" s="1187"/>
      <c r="I47" s="333" t="s">
        <v>489</v>
      </c>
      <c r="J47" s="334" t="s">
        <v>489</v>
      </c>
      <c r="K47" s="334" t="s">
        <v>489</v>
      </c>
      <c r="L47" s="334" t="s">
        <v>489</v>
      </c>
      <c r="M47" s="335" t="s">
        <v>489</v>
      </c>
    </row>
    <row r="48" spans="2:13" ht="27.75" customHeight="1" x14ac:dyDescent="0.15">
      <c r="B48" s="1171"/>
      <c r="C48" s="1172"/>
      <c r="D48" s="104"/>
      <c r="E48" s="1175" t="s">
        <v>38</v>
      </c>
      <c r="F48" s="1175"/>
      <c r="G48" s="1175"/>
      <c r="H48" s="1176"/>
      <c r="I48" s="333" t="s">
        <v>489</v>
      </c>
      <c r="J48" s="334" t="s">
        <v>489</v>
      </c>
      <c r="K48" s="334" t="s">
        <v>489</v>
      </c>
      <c r="L48" s="334" t="s">
        <v>489</v>
      </c>
      <c r="M48" s="335" t="s">
        <v>489</v>
      </c>
    </row>
    <row r="49" spans="2:13" ht="27.75" customHeight="1" x14ac:dyDescent="0.15">
      <c r="B49" s="1173"/>
      <c r="C49" s="1174"/>
      <c r="D49" s="104"/>
      <c r="E49" s="1175" t="s">
        <v>39</v>
      </c>
      <c r="F49" s="1175"/>
      <c r="G49" s="1175"/>
      <c r="H49" s="1176"/>
      <c r="I49" s="333" t="s">
        <v>489</v>
      </c>
      <c r="J49" s="334" t="s">
        <v>489</v>
      </c>
      <c r="K49" s="334" t="s">
        <v>489</v>
      </c>
      <c r="L49" s="334" t="s">
        <v>489</v>
      </c>
      <c r="M49" s="335" t="s">
        <v>489</v>
      </c>
    </row>
    <row r="50" spans="2:13" ht="27.75" customHeight="1" x14ac:dyDescent="0.15">
      <c r="B50" s="1169" t="s">
        <v>40</v>
      </c>
      <c r="C50" s="1170"/>
      <c r="D50" s="107"/>
      <c r="E50" s="1175" t="s">
        <v>41</v>
      </c>
      <c r="F50" s="1175"/>
      <c r="G50" s="1175"/>
      <c r="H50" s="1176"/>
      <c r="I50" s="333">
        <v>18547</v>
      </c>
      <c r="J50" s="334">
        <v>19226</v>
      </c>
      <c r="K50" s="334">
        <v>20398</v>
      </c>
      <c r="L50" s="334">
        <v>20853</v>
      </c>
      <c r="M50" s="335">
        <v>21535</v>
      </c>
    </row>
    <row r="51" spans="2:13" ht="27.75" customHeight="1" x14ac:dyDescent="0.15">
      <c r="B51" s="1171"/>
      <c r="C51" s="1172"/>
      <c r="D51" s="104"/>
      <c r="E51" s="1175" t="s">
        <v>42</v>
      </c>
      <c r="F51" s="1175"/>
      <c r="G51" s="1175"/>
      <c r="H51" s="1176"/>
      <c r="I51" s="333">
        <v>777</v>
      </c>
      <c r="J51" s="334">
        <v>664</v>
      </c>
      <c r="K51" s="334">
        <v>557</v>
      </c>
      <c r="L51" s="334">
        <v>456</v>
      </c>
      <c r="M51" s="335">
        <v>392</v>
      </c>
    </row>
    <row r="52" spans="2:13" ht="27.75" customHeight="1" x14ac:dyDescent="0.15">
      <c r="B52" s="1173"/>
      <c r="C52" s="1174"/>
      <c r="D52" s="104"/>
      <c r="E52" s="1175" t="s">
        <v>43</v>
      </c>
      <c r="F52" s="1175"/>
      <c r="G52" s="1175"/>
      <c r="H52" s="1176"/>
      <c r="I52" s="333">
        <v>70516</v>
      </c>
      <c r="J52" s="334">
        <v>67569</v>
      </c>
      <c r="K52" s="334">
        <v>63968</v>
      </c>
      <c r="L52" s="334">
        <v>60566</v>
      </c>
      <c r="M52" s="335">
        <v>56345</v>
      </c>
    </row>
    <row r="53" spans="2:13" ht="27.75" customHeight="1" thickBot="1" x14ac:dyDescent="0.2">
      <c r="B53" s="1177" t="s">
        <v>19</v>
      </c>
      <c r="C53" s="1178"/>
      <c r="D53" s="108"/>
      <c r="E53" s="1179" t="s">
        <v>44</v>
      </c>
      <c r="F53" s="1179"/>
      <c r="G53" s="1179"/>
      <c r="H53" s="1180"/>
      <c r="I53" s="336">
        <v>14266</v>
      </c>
      <c r="J53" s="337">
        <v>11965</v>
      </c>
      <c r="K53" s="337">
        <v>9279</v>
      </c>
      <c r="L53" s="337">
        <v>5699</v>
      </c>
      <c r="M53" s="338">
        <v>2969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TFwwGCqxfphZRUExAJINZ2p5hQ267H8iOYPIni9tCF45+a663cL7hGiXJFfhP0dA83I1fyP4E37H0CsKWzKxow==" saltValue="d9cxNhHyNAZkU/FOeP4Xn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election activeCell="BJ54" sqref="BJ54"/>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339">
        <v>6038</v>
      </c>
      <c r="G55" s="339">
        <v>5867</v>
      </c>
      <c r="H55" s="340">
        <v>6102</v>
      </c>
    </row>
    <row r="56" spans="2:8" ht="52.5" customHeight="1" x14ac:dyDescent="0.15">
      <c r="B56" s="120"/>
      <c r="C56" s="1198" t="s">
        <v>47</v>
      </c>
      <c r="D56" s="1198"/>
      <c r="E56" s="1199"/>
      <c r="F56" s="341">
        <v>2911</v>
      </c>
      <c r="G56" s="341">
        <v>3435</v>
      </c>
      <c r="H56" s="342">
        <v>3984</v>
      </c>
    </row>
    <row r="57" spans="2:8" ht="53.25" customHeight="1" x14ac:dyDescent="0.15">
      <c r="B57" s="120"/>
      <c r="C57" s="1200" t="s">
        <v>48</v>
      </c>
      <c r="D57" s="1200"/>
      <c r="E57" s="1201"/>
      <c r="F57" s="343">
        <v>13371</v>
      </c>
      <c r="G57" s="343">
        <v>13459</v>
      </c>
      <c r="H57" s="344">
        <v>13586</v>
      </c>
    </row>
    <row r="58" spans="2:8" ht="45.75" customHeight="1" x14ac:dyDescent="0.15">
      <c r="B58" s="121"/>
      <c r="C58" s="1188" t="s">
        <v>568</v>
      </c>
      <c r="D58" s="1189"/>
      <c r="E58" s="1190"/>
      <c r="F58" s="345">
        <v>7179</v>
      </c>
      <c r="G58" s="345">
        <v>7147</v>
      </c>
      <c r="H58" s="346">
        <v>7107</v>
      </c>
    </row>
    <row r="59" spans="2:8" ht="45.75" customHeight="1" x14ac:dyDescent="0.15">
      <c r="B59" s="121"/>
      <c r="C59" s="1188" t="s">
        <v>569</v>
      </c>
      <c r="D59" s="1189"/>
      <c r="E59" s="1190"/>
      <c r="F59" s="345">
        <v>4182</v>
      </c>
      <c r="G59" s="345">
        <v>4274</v>
      </c>
      <c r="H59" s="346">
        <v>4502</v>
      </c>
    </row>
    <row r="60" spans="2:8" ht="45.75" customHeight="1" x14ac:dyDescent="0.15">
      <c r="B60" s="121"/>
      <c r="C60" s="1188" t="s">
        <v>570</v>
      </c>
      <c r="D60" s="1189"/>
      <c r="E60" s="1190"/>
      <c r="F60" s="345">
        <v>1171</v>
      </c>
      <c r="G60" s="345">
        <v>1171</v>
      </c>
      <c r="H60" s="346">
        <v>1064</v>
      </c>
    </row>
    <row r="61" spans="2:8" ht="45.75" customHeight="1" x14ac:dyDescent="0.15">
      <c r="B61" s="121"/>
      <c r="C61" s="1188" t="s">
        <v>571</v>
      </c>
      <c r="D61" s="1189"/>
      <c r="E61" s="1190"/>
      <c r="F61" s="345">
        <v>493</v>
      </c>
      <c r="G61" s="345">
        <v>493</v>
      </c>
      <c r="H61" s="346">
        <v>494</v>
      </c>
    </row>
    <row r="62" spans="2:8" ht="45.75" customHeight="1" thickBot="1" x14ac:dyDescent="0.2">
      <c r="B62" s="122"/>
      <c r="C62" s="1191" t="s">
        <v>572</v>
      </c>
      <c r="D62" s="1192"/>
      <c r="E62" s="1193"/>
      <c r="F62" s="347">
        <v>81</v>
      </c>
      <c r="G62" s="347">
        <v>115</v>
      </c>
      <c r="H62" s="348">
        <v>168</v>
      </c>
    </row>
    <row r="63" spans="2:8" ht="52.5" customHeight="1" thickBot="1" x14ac:dyDescent="0.2">
      <c r="B63" s="123"/>
      <c r="C63" s="1194" t="s">
        <v>49</v>
      </c>
      <c r="D63" s="1194"/>
      <c r="E63" s="1195"/>
      <c r="F63" s="349">
        <v>22321</v>
      </c>
      <c r="G63" s="349">
        <v>22761</v>
      </c>
      <c r="H63" s="350">
        <v>23673</v>
      </c>
    </row>
    <row r="64" spans="2:8" x14ac:dyDescent="0.15"/>
  </sheetData>
  <sheetProtection algorithmName="SHA-512" hashValue="IauMaaydpsunAcehPAviOb2Yq7yBRCOC2LX9SqI0U9YVwU8c4IrrXPGyawo1L3i2qBPtQz6Eez+I5ExcQLFXhA==" saltValue="06Py5JIQpy2yW5882Hvx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70363</v>
      </c>
      <c r="E3" s="142"/>
      <c r="F3" s="143">
        <v>45483</v>
      </c>
      <c r="G3" s="144"/>
      <c r="H3" s="145"/>
    </row>
    <row r="4" spans="1:8" x14ac:dyDescent="0.15">
      <c r="A4" s="146"/>
      <c r="B4" s="147"/>
      <c r="C4" s="148"/>
      <c r="D4" s="149">
        <v>39969</v>
      </c>
      <c r="E4" s="150"/>
      <c r="F4" s="151">
        <v>24241</v>
      </c>
      <c r="G4" s="152"/>
      <c r="H4" s="153"/>
    </row>
    <row r="5" spans="1:8" x14ac:dyDescent="0.15">
      <c r="A5" s="134" t="s">
        <v>522</v>
      </c>
      <c r="B5" s="139"/>
      <c r="C5" s="140"/>
      <c r="D5" s="141">
        <v>65971</v>
      </c>
      <c r="E5" s="142"/>
      <c r="F5" s="143">
        <v>45945</v>
      </c>
      <c r="G5" s="144"/>
      <c r="H5" s="145"/>
    </row>
    <row r="6" spans="1:8" x14ac:dyDescent="0.15">
      <c r="A6" s="146"/>
      <c r="B6" s="147"/>
      <c r="C6" s="148"/>
      <c r="D6" s="149">
        <v>45156</v>
      </c>
      <c r="E6" s="150"/>
      <c r="F6" s="151">
        <v>25180</v>
      </c>
      <c r="G6" s="152"/>
      <c r="H6" s="153"/>
    </row>
    <row r="7" spans="1:8" x14ac:dyDescent="0.15">
      <c r="A7" s="134" t="s">
        <v>523</v>
      </c>
      <c r="B7" s="139"/>
      <c r="C7" s="140"/>
      <c r="D7" s="141">
        <v>58288</v>
      </c>
      <c r="E7" s="142"/>
      <c r="F7" s="143">
        <v>44475</v>
      </c>
      <c r="G7" s="144"/>
      <c r="H7" s="145"/>
    </row>
    <row r="8" spans="1:8" x14ac:dyDescent="0.15">
      <c r="A8" s="146"/>
      <c r="B8" s="147"/>
      <c r="C8" s="148"/>
      <c r="D8" s="149">
        <v>36530</v>
      </c>
      <c r="E8" s="150"/>
      <c r="F8" s="151">
        <v>24780</v>
      </c>
      <c r="G8" s="152"/>
      <c r="H8" s="153"/>
    </row>
    <row r="9" spans="1:8" x14ac:dyDescent="0.15">
      <c r="A9" s="134" t="s">
        <v>524</v>
      </c>
      <c r="B9" s="139"/>
      <c r="C9" s="140"/>
      <c r="D9" s="141">
        <v>55143</v>
      </c>
      <c r="E9" s="142"/>
      <c r="F9" s="143">
        <v>45982</v>
      </c>
      <c r="G9" s="144"/>
      <c r="H9" s="145"/>
    </row>
    <row r="10" spans="1:8" x14ac:dyDescent="0.15">
      <c r="A10" s="146"/>
      <c r="B10" s="147"/>
      <c r="C10" s="148"/>
      <c r="D10" s="149">
        <v>33542</v>
      </c>
      <c r="E10" s="150"/>
      <c r="F10" s="151">
        <v>25583</v>
      </c>
      <c r="G10" s="152"/>
      <c r="H10" s="153"/>
    </row>
    <row r="11" spans="1:8" x14ac:dyDescent="0.15">
      <c r="A11" s="134" t="s">
        <v>525</v>
      </c>
      <c r="B11" s="139"/>
      <c r="C11" s="140"/>
      <c r="D11" s="141">
        <v>55022</v>
      </c>
      <c r="E11" s="142"/>
      <c r="F11" s="143">
        <v>50538</v>
      </c>
      <c r="G11" s="144"/>
      <c r="H11" s="145"/>
    </row>
    <row r="12" spans="1:8" x14ac:dyDescent="0.15">
      <c r="A12" s="146"/>
      <c r="B12" s="147"/>
      <c r="C12" s="154"/>
      <c r="D12" s="149">
        <v>35842</v>
      </c>
      <c r="E12" s="150"/>
      <c r="F12" s="151">
        <v>29053</v>
      </c>
      <c r="G12" s="152"/>
      <c r="H12" s="153"/>
    </row>
    <row r="13" spans="1:8" x14ac:dyDescent="0.15">
      <c r="A13" s="134"/>
      <c r="B13" s="139"/>
      <c r="C13" s="140"/>
      <c r="D13" s="141">
        <v>60957</v>
      </c>
      <c r="E13" s="142"/>
      <c r="F13" s="143">
        <v>46485</v>
      </c>
      <c r="G13" s="155"/>
      <c r="H13" s="145"/>
    </row>
    <row r="14" spans="1:8" x14ac:dyDescent="0.15">
      <c r="A14" s="146"/>
      <c r="B14" s="147"/>
      <c r="C14" s="148"/>
      <c r="D14" s="149">
        <v>38208</v>
      </c>
      <c r="E14" s="150"/>
      <c r="F14" s="151">
        <v>25767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4.3600000000000003</v>
      </c>
      <c r="C19" s="156">
        <f>ROUND(VALUE(SUBSTITUTE(実質収支比率等に係る経年分析!G$48,"▲","-")),2)</f>
        <v>5.98</v>
      </c>
      <c r="D19" s="156">
        <f>ROUND(VALUE(SUBSTITUTE(実質収支比率等に係る経年分析!H$48,"▲","-")),2)</f>
        <v>3.84</v>
      </c>
      <c r="E19" s="156">
        <f>ROUND(VALUE(SUBSTITUTE(実質収支比率等に係る経年分析!I$48,"▲","-")),2)</f>
        <v>4.24</v>
      </c>
      <c r="F19" s="156">
        <f>ROUND(VALUE(SUBSTITUTE(実質収支比率等に係る経年分析!J$48,"▲","-")),2)</f>
        <v>4.76</v>
      </c>
    </row>
    <row r="20" spans="1:11" x14ac:dyDescent="0.15">
      <c r="A20" s="156" t="s">
        <v>53</v>
      </c>
      <c r="B20" s="156">
        <f>ROUND(VALUE(SUBSTITUTE(実質収支比率等に係る経年分析!F$47,"▲","-")),2)</f>
        <v>19.22</v>
      </c>
      <c r="C20" s="156">
        <f>ROUND(VALUE(SUBSTITUTE(実質収支比率等に係る経年分析!G$47,"▲","-")),2)</f>
        <v>19.72</v>
      </c>
      <c r="D20" s="156">
        <f>ROUND(VALUE(SUBSTITUTE(実質収支比率等に係る経年分析!H$47,"▲","-")),2)</f>
        <v>21.96</v>
      </c>
      <c r="E20" s="156">
        <f>ROUND(VALUE(SUBSTITUTE(実質収支比率等に係る経年分析!I$47,"▲","-")),2)</f>
        <v>21.32</v>
      </c>
      <c r="F20" s="156">
        <f>ROUND(VALUE(SUBSTITUTE(実質収支比率等に係る経年分析!J$47,"▲","-")),2)</f>
        <v>22.34</v>
      </c>
    </row>
    <row r="21" spans="1:11" x14ac:dyDescent="0.15">
      <c r="A21" s="156" t="s">
        <v>54</v>
      </c>
      <c r="B21" s="156">
        <f>IF(ISNUMBER(VALUE(SUBSTITUTE(実質収支比率等に係る経年分析!F$49,"▲","-"))),ROUND(VALUE(SUBSTITUTE(実質収支比率等に係る経年分析!F$49,"▲","-")),2),NA())</f>
        <v>1.01</v>
      </c>
      <c r="C21" s="156">
        <f>IF(ISNUMBER(VALUE(SUBSTITUTE(実質収支比率等に係る経年分析!G$49,"▲","-"))),ROUND(VALUE(SUBSTITUTE(実質収支比率等に係る経年分析!G$49,"▲","-")),2),NA())</f>
        <v>2.64</v>
      </c>
      <c r="D21" s="156">
        <f>IF(ISNUMBER(VALUE(SUBSTITUTE(実質収支比率等に係る経年分析!H$49,"▲","-"))),ROUND(VALUE(SUBSTITUTE(実質収支比率等に係る経年分析!H$49,"▲","-")),2),NA())</f>
        <v>-0.71</v>
      </c>
      <c r="E21" s="156">
        <f>IF(ISNUMBER(VALUE(SUBSTITUTE(実質収支比率等に係る経年分析!I$49,"▲","-"))),ROUND(VALUE(SUBSTITUTE(実質収支比率等に係る経年分析!I$49,"▲","-")),2),NA())</f>
        <v>-0.13</v>
      </c>
      <c r="F21" s="156">
        <f>IF(ISNUMBER(VALUE(SUBSTITUTE(実質収支比率等に係る経年分析!J$49,"▲","-"))),ROUND(VALUE(SUBSTITUTE(実質収支比率等に係る経年分析!J$49,"▲","-")),2),NA())</f>
        <v>1.37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0.03</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0.04</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太陽光発電事業特別会計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0.04</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0.03</v>
      </c>
    </row>
    <row r="30" spans="1:11" x14ac:dyDescent="0.15">
      <c r="A30" s="157" t="str">
        <f>IF(連結実質赤字比率に係る赤字・黒字の構成分析!C$40="",NA(),連結実質赤字比率に係る赤字・黒字の構成分析!C$40)</f>
        <v>診療所事業特別会計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0.13</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0.06</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0.14000000000000001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0.08</v>
      </c>
    </row>
    <row r="31" spans="1:11" x14ac:dyDescent="0.15">
      <c r="A31" s="157" t="str">
        <f>IF(連結実質赤字比率に係る赤字・黒字の構成分析!C$39="",NA(),連結実質赤字比率に係る赤字・黒字の構成分析!C$39)</f>
        <v>後期高齢者医療事業特別会計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0.14000000000000001</v>
      </c>
    </row>
    <row r="32" spans="1:11" x14ac:dyDescent="0.15">
      <c r="A32" s="157" t="str">
        <f>IF(連結実質赤字比率に係る赤字・黒字の構成分析!C$38="",NA(),連結実質赤字比率に係る赤字・黒字の構成分析!C$38)</f>
        <v>国民健康保険事業特別会計（事業勘定）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0.24</v>
      </c>
    </row>
    <row r="33" spans="1:16" x14ac:dyDescent="0.15">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1.76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1.99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1.78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1.72</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4.21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5.88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3.71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4.08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4.66</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6.87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7.36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8.0500000000000007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8.35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7.12</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12.05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11.73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11.11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7287</v>
      </c>
      <c r="E42" s="158"/>
      <c r="F42" s="158"/>
      <c r="G42" s="158">
        <f>'実質公債費比率（分子）の構造'!L$52</f>
        <v>7229</v>
      </c>
      <c r="H42" s="158"/>
      <c r="I42" s="158"/>
      <c r="J42" s="158">
        <f>'実質公債費比率（分子）の構造'!M$52</f>
        <v>6861</v>
      </c>
      <c r="K42" s="158"/>
      <c r="L42" s="158"/>
      <c r="M42" s="158">
        <f>'実質公債費比率（分子）の構造'!N$52</f>
        <v>6720</v>
      </c>
      <c r="N42" s="158"/>
      <c r="O42" s="158"/>
      <c r="P42" s="158">
        <f>'実質公債費比率（分子）の構造'!O$52</f>
        <v>6135</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908</v>
      </c>
      <c r="C45" s="158"/>
      <c r="D45" s="158"/>
      <c r="E45" s="158">
        <f>'実質公債費比率（分子）の構造'!L$49</f>
        <v>872</v>
      </c>
      <c r="F45" s="158"/>
      <c r="G45" s="158"/>
      <c r="H45" s="158">
        <f>'実質公債費比率（分子）の構造'!M$49</f>
        <v>853</v>
      </c>
      <c r="I45" s="158"/>
      <c r="J45" s="158"/>
      <c r="K45" s="158">
        <f>'実質公債費比率（分子）の構造'!N$49</f>
        <v>852</v>
      </c>
      <c r="L45" s="158"/>
      <c r="M45" s="158"/>
      <c r="N45" s="158">
        <f>'実質公債費比率（分子）の構造'!O$49</f>
        <v>812</v>
      </c>
      <c r="O45" s="158"/>
      <c r="P45" s="158"/>
    </row>
    <row r="46" spans="1:16" x14ac:dyDescent="0.15">
      <c r="A46" s="158" t="s">
        <v>64</v>
      </c>
      <c r="B46" s="158">
        <f>'実質公債費比率（分子）の構造'!K$48</f>
        <v>2808</v>
      </c>
      <c r="C46" s="158"/>
      <c r="D46" s="158"/>
      <c r="E46" s="158">
        <f>'実質公債費比率（分子）の構造'!L$48</f>
        <v>2710</v>
      </c>
      <c r="F46" s="158"/>
      <c r="G46" s="158"/>
      <c r="H46" s="158">
        <f>'実質公債費比率（分子）の構造'!M$48</f>
        <v>2687</v>
      </c>
      <c r="I46" s="158"/>
      <c r="J46" s="158"/>
      <c r="K46" s="158">
        <f>'実質公債費比率（分子）の構造'!N$48</f>
        <v>2690</v>
      </c>
      <c r="L46" s="158"/>
      <c r="M46" s="158"/>
      <c r="N46" s="158">
        <f>'実質公債費比率（分子）の構造'!O$48</f>
        <v>2345</v>
      </c>
      <c r="O46" s="158"/>
      <c r="P46" s="158"/>
    </row>
    <row r="47" spans="1:16" x14ac:dyDescent="0.15">
      <c r="A47" s="158" t="s">
        <v>12</v>
      </c>
      <c r="B47" s="158">
        <f>'実質公債費比率（分子）の構造'!K$47</f>
        <v>20</v>
      </c>
      <c r="C47" s="158"/>
      <c r="D47" s="158"/>
      <c r="E47" s="158">
        <f>'実質公債費比率（分子）の構造'!L$47</f>
        <v>10</v>
      </c>
      <c r="F47" s="158"/>
      <c r="G47" s="158"/>
      <c r="H47" s="158" t="str">
        <f>'実質公債費比率（分子）の構造'!M$47</f>
        <v>-</v>
      </c>
      <c r="I47" s="158"/>
      <c r="J47" s="158"/>
      <c r="K47" s="158" t="str">
        <f>'実質公債費比率（分子）の構造'!N$47</f>
        <v>-</v>
      </c>
      <c r="L47" s="158"/>
      <c r="M47" s="158"/>
      <c r="N47" s="158">
        <f>'実質公債費比率（分子）の構造'!O$47</f>
        <v>2</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6539</v>
      </c>
      <c r="C49" s="158"/>
      <c r="D49" s="158"/>
      <c r="E49" s="158">
        <f>'実質公債費比率（分子）の構造'!L$45</f>
        <v>6624</v>
      </c>
      <c r="F49" s="158"/>
      <c r="G49" s="158"/>
      <c r="H49" s="158">
        <f>'実質公債費比率（分子）の構造'!M$45</f>
        <v>6350</v>
      </c>
      <c r="I49" s="158"/>
      <c r="J49" s="158"/>
      <c r="K49" s="158">
        <f>'実質公債費比率（分子）の構造'!N$45</f>
        <v>6066</v>
      </c>
      <c r="L49" s="158"/>
      <c r="M49" s="158"/>
      <c r="N49" s="158">
        <f>'実質公債費比率（分子）の構造'!O$45</f>
        <v>5666</v>
      </c>
      <c r="O49" s="158"/>
      <c r="P49" s="158"/>
    </row>
    <row r="50" spans="1:16" x14ac:dyDescent="0.15">
      <c r="A50" s="158" t="s">
        <v>67</v>
      </c>
      <c r="B50" s="158" t="e">
        <f>NA()</f>
        <v>#N/A</v>
      </c>
      <c r="C50" s="158">
        <f>IF(ISNUMBER('実質公債費比率（分子）の構造'!K$53),'実質公債費比率（分子）の構造'!K$53,NA())</f>
        <v>2988</v>
      </c>
      <c r="D50" s="158" t="e">
        <f>NA()</f>
        <v>#N/A</v>
      </c>
      <c r="E50" s="158" t="e">
        <f>NA()</f>
        <v>#N/A</v>
      </c>
      <c r="F50" s="158">
        <f>IF(ISNUMBER('実質公債費比率（分子）の構造'!L$53),'実質公債費比率（分子）の構造'!L$53,NA())</f>
        <v>2987</v>
      </c>
      <c r="G50" s="158" t="e">
        <f>NA()</f>
        <v>#N/A</v>
      </c>
      <c r="H50" s="158" t="e">
        <f>NA()</f>
        <v>#N/A</v>
      </c>
      <c r="I50" s="158">
        <f>IF(ISNUMBER('実質公債費比率（分子）の構造'!M$53),'実質公債費比率（分子）の構造'!M$53,NA())</f>
        <v>3029</v>
      </c>
      <c r="J50" s="158" t="e">
        <f>NA()</f>
        <v>#N/A</v>
      </c>
      <c r="K50" s="158" t="e">
        <f>NA()</f>
        <v>#N/A</v>
      </c>
      <c r="L50" s="158">
        <f>IF(ISNUMBER('実質公債費比率（分子）の構造'!N$53),'実質公債費比率（分子）の構造'!N$53,NA())</f>
        <v>2888</v>
      </c>
      <c r="M50" s="158" t="e">
        <f>NA()</f>
        <v>#N/A</v>
      </c>
      <c r="N50" s="158" t="e">
        <f>NA()</f>
        <v>#N/A</v>
      </c>
      <c r="O50" s="158">
        <f>IF(ISNUMBER('実質公債費比率（分子）の構造'!O$53),'実質公債費比率（分子）の構造'!O$53,NA())</f>
        <v>2690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70516</v>
      </c>
      <c r="E56" s="157"/>
      <c r="F56" s="157"/>
      <c r="G56" s="157">
        <f>'将来負担比率（分子）の構造'!J$52</f>
        <v>67569</v>
      </c>
      <c r="H56" s="157"/>
      <c r="I56" s="157"/>
      <c r="J56" s="157">
        <f>'将来負担比率（分子）の構造'!K$52</f>
        <v>63968</v>
      </c>
      <c r="K56" s="157"/>
      <c r="L56" s="157"/>
      <c r="M56" s="157">
        <f>'将来負担比率（分子）の構造'!L$52</f>
        <v>60566</v>
      </c>
      <c r="N56" s="157"/>
      <c r="O56" s="157"/>
      <c r="P56" s="157">
        <f>'将来負担比率（分子）の構造'!M$52</f>
        <v>56345</v>
      </c>
    </row>
    <row r="57" spans="1:16" x14ac:dyDescent="0.15">
      <c r="A57" s="157" t="s">
        <v>42</v>
      </c>
      <c r="B57" s="157"/>
      <c r="C57" s="157"/>
      <c r="D57" s="157">
        <f>'将来負担比率（分子）の構造'!I$51</f>
        <v>777</v>
      </c>
      <c r="E57" s="157"/>
      <c r="F57" s="157"/>
      <c r="G57" s="157">
        <f>'将来負担比率（分子）の構造'!J$51</f>
        <v>664</v>
      </c>
      <c r="H57" s="157"/>
      <c r="I57" s="157"/>
      <c r="J57" s="157">
        <f>'将来負担比率（分子）の構造'!K$51</f>
        <v>557</v>
      </c>
      <c r="K57" s="157"/>
      <c r="L57" s="157"/>
      <c r="M57" s="157">
        <f>'将来負担比率（分子）の構造'!L$51</f>
        <v>456</v>
      </c>
      <c r="N57" s="157"/>
      <c r="O57" s="157"/>
      <c r="P57" s="157">
        <f>'将来負担比率（分子）の構造'!M$51</f>
        <v>392</v>
      </c>
    </row>
    <row r="58" spans="1:16" x14ac:dyDescent="0.15">
      <c r="A58" s="157" t="s">
        <v>41</v>
      </c>
      <c r="B58" s="157"/>
      <c r="C58" s="157"/>
      <c r="D58" s="157">
        <f>'将来負担比率（分子）の構造'!I$50</f>
        <v>18547</v>
      </c>
      <c r="E58" s="157"/>
      <c r="F58" s="157"/>
      <c r="G58" s="157">
        <f>'将来負担比率（分子）の構造'!J$50</f>
        <v>19226</v>
      </c>
      <c r="H58" s="157"/>
      <c r="I58" s="157"/>
      <c r="J58" s="157">
        <f>'将来負担比率（分子）の構造'!K$50</f>
        <v>20398</v>
      </c>
      <c r="K58" s="157"/>
      <c r="L58" s="157"/>
      <c r="M58" s="157">
        <f>'将来負担比率（分子）の構造'!L$50</f>
        <v>20853</v>
      </c>
      <c r="N58" s="157"/>
      <c r="O58" s="157"/>
      <c r="P58" s="157">
        <f>'将来負担比率（分子）の構造'!M$50</f>
        <v>21535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6099</v>
      </c>
      <c r="C62" s="157"/>
      <c r="D62" s="157"/>
      <c r="E62" s="157">
        <f>'将来負担比率（分子）の構造'!J$45</f>
        <v>5722</v>
      </c>
      <c r="F62" s="157"/>
      <c r="G62" s="157"/>
      <c r="H62" s="157">
        <f>'将来負担比率（分子）の構造'!K$45</f>
        <v>5806</v>
      </c>
      <c r="I62" s="157"/>
      <c r="J62" s="157"/>
      <c r="K62" s="157">
        <f>'将来負担比率（分子）の構造'!L$45</f>
        <v>5485</v>
      </c>
      <c r="L62" s="157"/>
      <c r="M62" s="157"/>
      <c r="N62" s="157">
        <f>'将来負担比率（分子）の構造'!M$45</f>
        <v>5429</v>
      </c>
      <c r="O62" s="157"/>
      <c r="P62" s="157"/>
    </row>
    <row r="63" spans="1:16" x14ac:dyDescent="0.15">
      <c r="A63" s="157" t="s">
        <v>34</v>
      </c>
      <c r="B63" s="157">
        <f>'将来負担比率（分子）の構造'!I$44</f>
        <v>10371</v>
      </c>
      <c r="C63" s="157"/>
      <c r="D63" s="157"/>
      <c r="E63" s="157">
        <f>'将来負担比率（分子）の構造'!J$44</f>
        <v>9515</v>
      </c>
      <c r="F63" s="157"/>
      <c r="G63" s="157"/>
      <c r="H63" s="157">
        <f>'将来負担比率（分子）の構造'!K$44</f>
        <v>9343</v>
      </c>
      <c r="I63" s="157"/>
      <c r="J63" s="157"/>
      <c r="K63" s="157">
        <f>'将来負担比率（分子）の構造'!L$44</f>
        <v>9820</v>
      </c>
      <c r="L63" s="157"/>
      <c r="M63" s="157"/>
      <c r="N63" s="157">
        <f>'将来負担比率（分子）の構造'!M$44</f>
        <v>9169</v>
      </c>
      <c r="O63" s="157"/>
      <c r="P63" s="157"/>
    </row>
    <row r="64" spans="1:16" x14ac:dyDescent="0.15">
      <c r="A64" s="157" t="s">
        <v>33</v>
      </c>
      <c r="B64" s="157">
        <f>'将来負担比率（分子）の構造'!I$43</f>
        <v>38596</v>
      </c>
      <c r="C64" s="157"/>
      <c r="D64" s="157"/>
      <c r="E64" s="157">
        <f>'将来負担比率（分子）の構造'!J$43</f>
        <v>37932</v>
      </c>
      <c r="F64" s="157"/>
      <c r="G64" s="157"/>
      <c r="H64" s="157">
        <f>'将来負担比率（分子）の構造'!K$43</f>
        <v>36035</v>
      </c>
      <c r="I64" s="157"/>
      <c r="J64" s="157"/>
      <c r="K64" s="157">
        <f>'将来負担比率（分子）の構造'!L$43</f>
        <v>33142</v>
      </c>
      <c r="L64" s="157"/>
      <c r="M64" s="157"/>
      <c r="N64" s="157">
        <f>'将来負担比率（分子）の構造'!M$43</f>
        <v>30678</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49041</v>
      </c>
      <c r="C66" s="157"/>
      <c r="D66" s="157"/>
      <c r="E66" s="157">
        <f>'将来負担比率（分子）の構造'!J$41</f>
        <v>46256</v>
      </c>
      <c r="F66" s="157"/>
      <c r="G66" s="157"/>
      <c r="H66" s="157">
        <f>'将来負担比率（分子）の構造'!K$41</f>
        <v>43018</v>
      </c>
      <c r="I66" s="157"/>
      <c r="J66" s="157"/>
      <c r="K66" s="157">
        <f>'将来負担比率（分子）の構造'!L$41</f>
        <v>39127</v>
      </c>
      <c r="L66" s="157"/>
      <c r="M66" s="157"/>
      <c r="N66" s="157">
        <f>'将来負担比率（分子）の構造'!M$41</f>
        <v>35966</v>
      </c>
      <c r="O66" s="157"/>
      <c r="P66" s="157"/>
    </row>
    <row r="67" spans="1:16" x14ac:dyDescent="0.15">
      <c r="A67" s="157" t="s">
        <v>71</v>
      </c>
      <c r="B67" s="157" t="e">
        <f>NA()</f>
        <v>#N/A</v>
      </c>
      <c r="C67" s="157">
        <f>IF(ISNUMBER('将来負担比率（分子）の構造'!I$53), IF('将来負担比率（分子）の構造'!I$53 &lt; 0, 0, '将来負担比率（分子）の構造'!I$53), NA())</f>
        <v>14266</v>
      </c>
      <c r="D67" s="157" t="e">
        <f>NA()</f>
        <v>#N/A</v>
      </c>
      <c r="E67" s="157" t="e">
        <f>NA()</f>
        <v>#N/A</v>
      </c>
      <c r="F67" s="157">
        <f>IF(ISNUMBER('将来負担比率（分子）の構造'!J$53), IF('将来負担比率（分子）の構造'!J$53 &lt; 0, 0, '将来負担比率（分子）の構造'!J$53), NA())</f>
        <v>11965</v>
      </c>
      <c r="G67" s="157" t="e">
        <f>NA()</f>
        <v>#N/A</v>
      </c>
      <c r="H67" s="157" t="e">
        <f>NA()</f>
        <v>#N/A</v>
      </c>
      <c r="I67" s="157">
        <f>IF(ISNUMBER('将来負担比率（分子）の構造'!K$53), IF('将来負担比率（分子）の構造'!K$53 &lt; 0, 0, '将来負担比率（分子）の構造'!K$53), NA())</f>
        <v>9279</v>
      </c>
      <c r="J67" s="157" t="e">
        <f>NA()</f>
        <v>#N/A</v>
      </c>
      <c r="K67" s="157" t="e">
        <f>NA()</f>
        <v>#N/A</v>
      </c>
      <c r="L67" s="157">
        <f>IF(ISNUMBER('将来負担比率（分子）の構造'!L$53), IF('将来負担比率（分子）の構造'!L$53 &lt; 0, 0, '将来負担比率（分子）の構造'!L$53), NA())</f>
        <v>5699</v>
      </c>
      <c r="M67" s="157" t="e">
        <f>NA()</f>
        <v>#N/A</v>
      </c>
      <c r="N67" s="157" t="e">
        <f>NA()</f>
        <v>#N/A</v>
      </c>
      <c r="O67" s="157">
        <f>IF(ISNUMBER('将来負担比率（分子）の構造'!M$53), IF('将来負担比率（分子）の構造'!M$53 &lt; 0, 0, '将来負担比率（分子）の構造'!M$53), NA())</f>
        <v>2969</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6038</v>
      </c>
      <c r="C72" s="161">
        <f>基金残高に係る経年分析!G55</f>
        <v>5867</v>
      </c>
      <c r="D72" s="161">
        <f>基金残高に係る経年分析!H55</f>
        <v>6102</v>
      </c>
    </row>
    <row r="73" spans="1:16" x14ac:dyDescent="0.15">
      <c r="A73" s="160" t="s">
        <v>74</v>
      </c>
      <c r="B73" s="161">
        <f>基金残高に係る経年分析!F56</f>
        <v>2911</v>
      </c>
      <c r="C73" s="161">
        <f>基金残高に係る経年分析!G56</f>
        <v>3435</v>
      </c>
      <c r="D73" s="161">
        <f>基金残高に係る経年分析!H56</f>
        <v>3984</v>
      </c>
    </row>
    <row r="74" spans="1:16" x14ac:dyDescent="0.15">
      <c r="A74" s="160" t="s">
        <v>75</v>
      </c>
      <c r="B74" s="161">
        <f>基金残高に係る経年分析!F57</f>
        <v>13371</v>
      </c>
      <c r="C74" s="161">
        <f>基金残高に係る経年分析!G57</f>
        <v>13459</v>
      </c>
      <c r="D74" s="161">
        <f>基金残高に係る経年分析!H57</f>
        <v>13586</v>
      </c>
    </row>
  </sheetData>
  <sheetProtection algorithmName="SHA-512" hashValue="5rznhE/T8F21I6REcgP50afCeH2tmncceZd9FCCwBPRLR+eNC/v4qhNTZ1wlVKMcJ+cRtKxxBuHXmY21rkN6Wg==" saltValue="YHdQvT7b7XR9aks2snsOe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9658727</v>
      </c>
      <c r="S5" s="664"/>
      <c r="T5" s="664"/>
      <c r="U5" s="664"/>
      <c r="V5" s="664"/>
      <c r="W5" s="664"/>
      <c r="X5" s="664"/>
      <c r="Y5" s="689"/>
      <c r="Z5" s="702">
        <v>18.899999999999999</v>
      </c>
      <c r="AA5" s="702"/>
      <c r="AB5" s="702"/>
      <c r="AC5" s="702"/>
      <c r="AD5" s="703">
        <v>9658586</v>
      </c>
      <c r="AE5" s="703"/>
      <c r="AF5" s="703"/>
      <c r="AG5" s="703"/>
      <c r="AH5" s="703"/>
      <c r="AI5" s="703"/>
      <c r="AJ5" s="703"/>
      <c r="AK5" s="703"/>
      <c r="AL5" s="690">
        <v>34.1</v>
      </c>
      <c r="AM5" s="672"/>
      <c r="AN5" s="672"/>
      <c r="AO5" s="691"/>
      <c r="AP5" s="666" t="s">
        <v>216</v>
      </c>
      <c r="AQ5" s="667"/>
      <c r="AR5" s="667"/>
      <c r="AS5" s="667"/>
      <c r="AT5" s="667"/>
      <c r="AU5" s="667"/>
      <c r="AV5" s="667"/>
      <c r="AW5" s="667"/>
      <c r="AX5" s="667"/>
      <c r="AY5" s="667"/>
      <c r="AZ5" s="667"/>
      <c r="BA5" s="667"/>
      <c r="BB5" s="667"/>
      <c r="BC5" s="667"/>
      <c r="BD5" s="667"/>
      <c r="BE5" s="667"/>
      <c r="BF5" s="668"/>
      <c r="BG5" s="608">
        <v>9560358</v>
      </c>
      <c r="BH5" s="609"/>
      <c r="BI5" s="609"/>
      <c r="BJ5" s="609"/>
      <c r="BK5" s="609"/>
      <c r="BL5" s="609"/>
      <c r="BM5" s="609"/>
      <c r="BN5" s="610"/>
      <c r="BO5" s="646">
        <v>99</v>
      </c>
      <c r="BP5" s="646"/>
      <c r="BQ5" s="646"/>
      <c r="BR5" s="646"/>
      <c r="BS5" s="647">
        <v>515840</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464322</v>
      </c>
      <c r="S6" s="609"/>
      <c r="T6" s="609"/>
      <c r="U6" s="609"/>
      <c r="V6" s="609"/>
      <c r="W6" s="609"/>
      <c r="X6" s="609"/>
      <c r="Y6" s="610"/>
      <c r="Z6" s="646">
        <v>0.9</v>
      </c>
      <c r="AA6" s="646"/>
      <c r="AB6" s="646"/>
      <c r="AC6" s="646"/>
      <c r="AD6" s="647">
        <v>464322</v>
      </c>
      <c r="AE6" s="647"/>
      <c r="AF6" s="647"/>
      <c r="AG6" s="647"/>
      <c r="AH6" s="647"/>
      <c r="AI6" s="647"/>
      <c r="AJ6" s="647"/>
      <c r="AK6" s="647"/>
      <c r="AL6" s="611">
        <v>1.6</v>
      </c>
      <c r="AM6" s="612"/>
      <c r="AN6" s="612"/>
      <c r="AO6" s="648"/>
      <c r="AP6" s="605" t="s">
        <v>221</v>
      </c>
      <c r="AQ6" s="606"/>
      <c r="AR6" s="606"/>
      <c r="AS6" s="606"/>
      <c r="AT6" s="606"/>
      <c r="AU6" s="606"/>
      <c r="AV6" s="606"/>
      <c r="AW6" s="606"/>
      <c r="AX6" s="606"/>
      <c r="AY6" s="606"/>
      <c r="AZ6" s="606"/>
      <c r="BA6" s="606"/>
      <c r="BB6" s="606"/>
      <c r="BC6" s="606"/>
      <c r="BD6" s="606"/>
      <c r="BE6" s="606"/>
      <c r="BF6" s="607"/>
      <c r="BG6" s="608">
        <v>9560358</v>
      </c>
      <c r="BH6" s="609"/>
      <c r="BI6" s="609"/>
      <c r="BJ6" s="609"/>
      <c r="BK6" s="609"/>
      <c r="BL6" s="609"/>
      <c r="BM6" s="609"/>
      <c r="BN6" s="610"/>
      <c r="BO6" s="646">
        <v>99</v>
      </c>
      <c r="BP6" s="646"/>
      <c r="BQ6" s="646"/>
      <c r="BR6" s="646"/>
      <c r="BS6" s="647">
        <v>515840</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252221</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252221</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6563</v>
      </c>
      <c r="S7" s="609"/>
      <c r="T7" s="609"/>
      <c r="U7" s="609"/>
      <c r="V7" s="609"/>
      <c r="W7" s="609"/>
      <c r="X7" s="609"/>
      <c r="Y7" s="610"/>
      <c r="Z7" s="646">
        <v>0</v>
      </c>
      <c r="AA7" s="646"/>
      <c r="AB7" s="646"/>
      <c r="AC7" s="646"/>
      <c r="AD7" s="647">
        <v>6563</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3836439</v>
      </c>
      <c r="BH7" s="609"/>
      <c r="BI7" s="609"/>
      <c r="BJ7" s="609"/>
      <c r="BK7" s="609"/>
      <c r="BL7" s="609"/>
      <c r="BM7" s="609"/>
      <c r="BN7" s="610"/>
      <c r="BO7" s="646">
        <v>39.700000000000003</v>
      </c>
      <c r="BP7" s="646"/>
      <c r="BQ7" s="646"/>
      <c r="BR7" s="646"/>
      <c r="BS7" s="647">
        <v>197390</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8230181</v>
      </c>
      <c r="CS7" s="609"/>
      <c r="CT7" s="609"/>
      <c r="CU7" s="609"/>
      <c r="CV7" s="609"/>
      <c r="CW7" s="609"/>
      <c r="CX7" s="609"/>
      <c r="CY7" s="610"/>
      <c r="CZ7" s="646">
        <v>16.600000000000001</v>
      </c>
      <c r="DA7" s="646"/>
      <c r="DB7" s="646"/>
      <c r="DC7" s="646"/>
      <c r="DD7" s="614">
        <v>385293</v>
      </c>
      <c r="DE7" s="609"/>
      <c r="DF7" s="609"/>
      <c r="DG7" s="609"/>
      <c r="DH7" s="609"/>
      <c r="DI7" s="609"/>
      <c r="DJ7" s="609"/>
      <c r="DK7" s="609"/>
      <c r="DL7" s="609"/>
      <c r="DM7" s="609"/>
      <c r="DN7" s="609"/>
      <c r="DO7" s="609"/>
      <c r="DP7" s="610"/>
      <c r="DQ7" s="614">
        <v>4935743</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117115</v>
      </c>
      <c r="S8" s="609"/>
      <c r="T8" s="609"/>
      <c r="U8" s="609"/>
      <c r="V8" s="609"/>
      <c r="W8" s="609"/>
      <c r="X8" s="609"/>
      <c r="Y8" s="610"/>
      <c r="Z8" s="646">
        <v>0.2</v>
      </c>
      <c r="AA8" s="646"/>
      <c r="AB8" s="646"/>
      <c r="AC8" s="646"/>
      <c r="AD8" s="647">
        <v>117115</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119767</v>
      </c>
      <c r="BH8" s="609"/>
      <c r="BI8" s="609"/>
      <c r="BJ8" s="609"/>
      <c r="BK8" s="609"/>
      <c r="BL8" s="609"/>
      <c r="BM8" s="609"/>
      <c r="BN8" s="610"/>
      <c r="BO8" s="646">
        <v>1.2</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15124075</v>
      </c>
      <c r="CS8" s="609"/>
      <c r="CT8" s="609"/>
      <c r="CU8" s="609"/>
      <c r="CV8" s="609"/>
      <c r="CW8" s="609"/>
      <c r="CX8" s="609"/>
      <c r="CY8" s="610"/>
      <c r="CZ8" s="646">
        <v>30.6</v>
      </c>
      <c r="DA8" s="646"/>
      <c r="DB8" s="646"/>
      <c r="DC8" s="646"/>
      <c r="DD8" s="614">
        <v>226873</v>
      </c>
      <c r="DE8" s="609"/>
      <c r="DF8" s="609"/>
      <c r="DG8" s="609"/>
      <c r="DH8" s="609"/>
      <c r="DI8" s="609"/>
      <c r="DJ8" s="609"/>
      <c r="DK8" s="609"/>
      <c r="DL8" s="609"/>
      <c r="DM8" s="609"/>
      <c r="DN8" s="609"/>
      <c r="DO8" s="609"/>
      <c r="DP8" s="610"/>
      <c r="DQ8" s="614">
        <v>8086479</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154642</v>
      </c>
      <c r="S9" s="609"/>
      <c r="T9" s="609"/>
      <c r="U9" s="609"/>
      <c r="V9" s="609"/>
      <c r="W9" s="609"/>
      <c r="X9" s="609"/>
      <c r="Y9" s="610"/>
      <c r="Z9" s="646">
        <v>0.3</v>
      </c>
      <c r="AA9" s="646"/>
      <c r="AB9" s="646"/>
      <c r="AC9" s="646"/>
      <c r="AD9" s="647">
        <v>154642</v>
      </c>
      <c r="AE9" s="647"/>
      <c r="AF9" s="647"/>
      <c r="AG9" s="647"/>
      <c r="AH9" s="647"/>
      <c r="AI9" s="647"/>
      <c r="AJ9" s="647"/>
      <c r="AK9" s="647"/>
      <c r="AL9" s="611">
        <v>0.5</v>
      </c>
      <c r="AM9" s="612"/>
      <c r="AN9" s="612"/>
      <c r="AO9" s="648"/>
      <c r="AP9" s="605" t="s">
        <v>230</v>
      </c>
      <c r="AQ9" s="606"/>
      <c r="AR9" s="606"/>
      <c r="AS9" s="606"/>
      <c r="AT9" s="606"/>
      <c r="AU9" s="606"/>
      <c r="AV9" s="606"/>
      <c r="AW9" s="606"/>
      <c r="AX9" s="606"/>
      <c r="AY9" s="606"/>
      <c r="AZ9" s="606"/>
      <c r="BA9" s="606"/>
      <c r="BB9" s="606"/>
      <c r="BC9" s="606"/>
      <c r="BD9" s="606"/>
      <c r="BE9" s="606"/>
      <c r="BF9" s="607"/>
      <c r="BG9" s="608">
        <v>3078625</v>
      </c>
      <c r="BH9" s="609"/>
      <c r="BI9" s="609"/>
      <c r="BJ9" s="609"/>
      <c r="BK9" s="609"/>
      <c r="BL9" s="609"/>
      <c r="BM9" s="609"/>
      <c r="BN9" s="610"/>
      <c r="BO9" s="646">
        <v>31.9</v>
      </c>
      <c r="BP9" s="646"/>
      <c r="BQ9" s="646"/>
      <c r="BR9" s="646"/>
      <c r="BS9" s="647">
        <v>49516</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5196987</v>
      </c>
      <c r="CS9" s="609"/>
      <c r="CT9" s="609"/>
      <c r="CU9" s="609"/>
      <c r="CV9" s="609"/>
      <c r="CW9" s="609"/>
      <c r="CX9" s="609"/>
      <c r="CY9" s="610"/>
      <c r="CZ9" s="646">
        <v>10.5</v>
      </c>
      <c r="DA9" s="646"/>
      <c r="DB9" s="646"/>
      <c r="DC9" s="646"/>
      <c r="DD9" s="614">
        <v>18579</v>
      </c>
      <c r="DE9" s="609"/>
      <c r="DF9" s="609"/>
      <c r="DG9" s="609"/>
      <c r="DH9" s="609"/>
      <c r="DI9" s="609"/>
      <c r="DJ9" s="609"/>
      <c r="DK9" s="609"/>
      <c r="DL9" s="609"/>
      <c r="DM9" s="609"/>
      <c r="DN9" s="609"/>
      <c r="DO9" s="609"/>
      <c r="DP9" s="610"/>
      <c r="DQ9" s="614">
        <v>4452158</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287680</v>
      </c>
      <c r="BH10" s="609"/>
      <c r="BI10" s="609"/>
      <c r="BJ10" s="609"/>
      <c r="BK10" s="609"/>
      <c r="BL10" s="609"/>
      <c r="BM10" s="609"/>
      <c r="BN10" s="610"/>
      <c r="BO10" s="646">
        <v>3</v>
      </c>
      <c r="BP10" s="646"/>
      <c r="BQ10" s="646"/>
      <c r="BR10" s="646"/>
      <c r="BS10" s="647">
        <v>47784</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17405</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17405</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1993735</v>
      </c>
      <c r="S11" s="609"/>
      <c r="T11" s="609"/>
      <c r="U11" s="609"/>
      <c r="V11" s="609"/>
      <c r="W11" s="609"/>
      <c r="X11" s="609"/>
      <c r="Y11" s="610"/>
      <c r="Z11" s="611">
        <v>3.9</v>
      </c>
      <c r="AA11" s="612"/>
      <c r="AB11" s="612"/>
      <c r="AC11" s="613"/>
      <c r="AD11" s="614">
        <v>1993735</v>
      </c>
      <c r="AE11" s="609"/>
      <c r="AF11" s="609"/>
      <c r="AG11" s="609"/>
      <c r="AH11" s="609"/>
      <c r="AI11" s="609"/>
      <c r="AJ11" s="609"/>
      <c r="AK11" s="610"/>
      <c r="AL11" s="611">
        <v>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350367</v>
      </c>
      <c r="BH11" s="609"/>
      <c r="BI11" s="609"/>
      <c r="BJ11" s="609"/>
      <c r="BK11" s="609"/>
      <c r="BL11" s="609"/>
      <c r="BM11" s="609"/>
      <c r="BN11" s="610"/>
      <c r="BO11" s="646">
        <v>3.6</v>
      </c>
      <c r="BP11" s="646"/>
      <c r="BQ11" s="646"/>
      <c r="BR11" s="646"/>
      <c r="BS11" s="647">
        <v>100090</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1691681</v>
      </c>
      <c r="CS11" s="609"/>
      <c r="CT11" s="609"/>
      <c r="CU11" s="609"/>
      <c r="CV11" s="609"/>
      <c r="CW11" s="609"/>
      <c r="CX11" s="609"/>
      <c r="CY11" s="610"/>
      <c r="CZ11" s="646">
        <v>3.4</v>
      </c>
      <c r="DA11" s="646"/>
      <c r="DB11" s="646"/>
      <c r="DC11" s="646"/>
      <c r="DD11" s="614">
        <v>532615</v>
      </c>
      <c r="DE11" s="609"/>
      <c r="DF11" s="609"/>
      <c r="DG11" s="609"/>
      <c r="DH11" s="609"/>
      <c r="DI11" s="609"/>
      <c r="DJ11" s="609"/>
      <c r="DK11" s="609"/>
      <c r="DL11" s="609"/>
      <c r="DM11" s="609"/>
      <c r="DN11" s="609"/>
      <c r="DO11" s="609"/>
      <c r="DP11" s="610"/>
      <c r="DQ11" s="614">
        <v>695795</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10231</v>
      </c>
      <c r="S12" s="609"/>
      <c r="T12" s="609"/>
      <c r="U12" s="609"/>
      <c r="V12" s="609"/>
      <c r="W12" s="609"/>
      <c r="X12" s="609"/>
      <c r="Y12" s="610"/>
      <c r="Z12" s="646">
        <v>0</v>
      </c>
      <c r="AA12" s="646"/>
      <c r="AB12" s="646"/>
      <c r="AC12" s="646"/>
      <c r="AD12" s="647">
        <v>10231</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4840348</v>
      </c>
      <c r="BH12" s="609"/>
      <c r="BI12" s="609"/>
      <c r="BJ12" s="609"/>
      <c r="BK12" s="609"/>
      <c r="BL12" s="609"/>
      <c r="BM12" s="609"/>
      <c r="BN12" s="610"/>
      <c r="BO12" s="646">
        <v>50.1</v>
      </c>
      <c r="BP12" s="646"/>
      <c r="BQ12" s="646"/>
      <c r="BR12" s="646"/>
      <c r="BS12" s="647">
        <v>318450</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1372659</v>
      </c>
      <c r="CS12" s="609"/>
      <c r="CT12" s="609"/>
      <c r="CU12" s="609"/>
      <c r="CV12" s="609"/>
      <c r="CW12" s="609"/>
      <c r="CX12" s="609"/>
      <c r="CY12" s="610"/>
      <c r="CZ12" s="646">
        <v>2.8</v>
      </c>
      <c r="DA12" s="646"/>
      <c r="DB12" s="646"/>
      <c r="DC12" s="646"/>
      <c r="DD12" s="614">
        <v>222568</v>
      </c>
      <c r="DE12" s="609"/>
      <c r="DF12" s="609"/>
      <c r="DG12" s="609"/>
      <c r="DH12" s="609"/>
      <c r="DI12" s="609"/>
      <c r="DJ12" s="609"/>
      <c r="DK12" s="609"/>
      <c r="DL12" s="609"/>
      <c r="DM12" s="609"/>
      <c r="DN12" s="609"/>
      <c r="DO12" s="609"/>
      <c r="DP12" s="610"/>
      <c r="DQ12" s="614">
        <v>526376</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4820091</v>
      </c>
      <c r="BH13" s="609"/>
      <c r="BI13" s="609"/>
      <c r="BJ13" s="609"/>
      <c r="BK13" s="609"/>
      <c r="BL13" s="609"/>
      <c r="BM13" s="609"/>
      <c r="BN13" s="610"/>
      <c r="BO13" s="646">
        <v>49.9</v>
      </c>
      <c r="BP13" s="646"/>
      <c r="BQ13" s="646"/>
      <c r="BR13" s="646"/>
      <c r="BS13" s="647">
        <v>318450</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5336251</v>
      </c>
      <c r="CS13" s="609"/>
      <c r="CT13" s="609"/>
      <c r="CU13" s="609"/>
      <c r="CV13" s="609"/>
      <c r="CW13" s="609"/>
      <c r="CX13" s="609"/>
      <c r="CY13" s="610"/>
      <c r="CZ13" s="646">
        <v>10.8</v>
      </c>
      <c r="DA13" s="646"/>
      <c r="DB13" s="646"/>
      <c r="DC13" s="646"/>
      <c r="DD13" s="614">
        <v>1617502</v>
      </c>
      <c r="DE13" s="609"/>
      <c r="DF13" s="609"/>
      <c r="DG13" s="609"/>
      <c r="DH13" s="609"/>
      <c r="DI13" s="609"/>
      <c r="DJ13" s="609"/>
      <c r="DK13" s="609"/>
      <c r="DL13" s="609"/>
      <c r="DM13" s="609"/>
      <c r="DN13" s="609"/>
      <c r="DO13" s="609"/>
      <c r="DP13" s="610"/>
      <c r="DQ13" s="614">
        <v>3658935</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349742</v>
      </c>
      <c r="BH14" s="609"/>
      <c r="BI14" s="609"/>
      <c r="BJ14" s="609"/>
      <c r="BK14" s="609"/>
      <c r="BL14" s="609"/>
      <c r="BM14" s="609"/>
      <c r="BN14" s="610"/>
      <c r="BO14" s="646">
        <v>3.6</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1605180</v>
      </c>
      <c r="CS14" s="609"/>
      <c r="CT14" s="609"/>
      <c r="CU14" s="609"/>
      <c r="CV14" s="609"/>
      <c r="CW14" s="609"/>
      <c r="CX14" s="609"/>
      <c r="CY14" s="610"/>
      <c r="CZ14" s="646">
        <v>3.2</v>
      </c>
      <c r="DA14" s="646"/>
      <c r="DB14" s="646"/>
      <c r="DC14" s="646"/>
      <c r="DD14" s="614">
        <v>154031</v>
      </c>
      <c r="DE14" s="609"/>
      <c r="DF14" s="609"/>
      <c r="DG14" s="609"/>
      <c r="DH14" s="609"/>
      <c r="DI14" s="609"/>
      <c r="DJ14" s="609"/>
      <c r="DK14" s="609"/>
      <c r="DL14" s="609"/>
      <c r="DM14" s="609"/>
      <c r="DN14" s="609"/>
      <c r="DO14" s="609"/>
      <c r="DP14" s="610"/>
      <c r="DQ14" s="614">
        <v>1406162</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82797</v>
      </c>
      <c r="S15" s="609"/>
      <c r="T15" s="609"/>
      <c r="U15" s="609"/>
      <c r="V15" s="609"/>
      <c r="W15" s="609"/>
      <c r="X15" s="609"/>
      <c r="Y15" s="610"/>
      <c r="Z15" s="646">
        <v>0.2</v>
      </c>
      <c r="AA15" s="646"/>
      <c r="AB15" s="646"/>
      <c r="AC15" s="646"/>
      <c r="AD15" s="647">
        <v>82797</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533829</v>
      </c>
      <c r="BH15" s="609"/>
      <c r="BI15" s="609"/>
      <c r="BJ15" s="609"/>
      <c r="BK15" s="609"/>
      <c r="BL15" s="609"/>
      <c r="BM15" s="609"/>
      <c r="BN15" s="610"/>
      <c r="BO15" s="646">
        <v>5.5</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4786298</v>
      </c>
      <c r="CS15" s="609"/>
      <c r="CT15" s="609"/>
      <c r="CU15" s="609"/>
      <c r="CV15" s="609"/>
      <c r="CW15" s="609"/>
      <c r="CX15" s="609"/>
      <c r="CY15" s="610"/>
      <c r="CZ15" s="646">
        <v>9.6999999999999993</v>
      </c>
      <c r="DA15" s="646"/>
      <c r="DB15" s="646"/>
      <c r="DC15" s="646"/>
      <c r="DD15" s="614">
        <v>963927</v>
      </c>
      <c r="DE15" s="609"/>
      <c r="DF15" s="609"/>
      <c r="DG15" s="609"/>
      <c r="DH15" s="609"/>
      <c r="DI15" s="609"/>
      <c r="DJ15" s="609"/>
      <c r="DK15" s="609"/>
      <c r="DL15" s="609"/>
      <c r="DM15" s="609"/>
      <c r="DN15" s="609"/>
      <c r="DO15" s="609"/>
      <c r="DP15" s="610"/>
      <c r="DQ15" s="614">
        <v>3111928</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206507</v>
      </c>
      <c r="S16" s="609"/>
      <c r="T16" s="609"/>
      <c r="U16" s="609"/>
      <c r="V16" s="609"/>
      <c r="W16" s="609"/>
      <c r="X16" s="609"/>
      <c r="Y16" s="610"/>
      <c r="Z16" s="646">
        <v>0.4</v>
      </c>
      <c r="AA16" s="646"/>
      <c r="AB16" s="646"/>
      <c r="AC16" s="646"/>
      <c r="AD16" s="647">
        <v>206507</v>
      </c>
      <c r="AE16" s="647"/>
      <c r="AF16" s="647"/>
      <c r="AG16" s="647"/>
      <c r="AH16" s="647"/>
      <c r="AI16" s="647"/>
      <c r="AJ16" s="647"/>
      <c r="AK16" s="647"/>
      <c r="AL16" s="611">
        <v>0.7</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134650</v>
      </c>
      <c r="CS16" s="609"/>
      <c r="CT16" s="609"/>
      <c r="CU16" s="609"/>
      <c r="CV16" s="609"/>
      <c r="CW16" s="609"/>
      <c r="CX16" s="609"/>
      <c r="CY16" s="610"/>
      <c r="CZ16" s="646">
        <v>0.3</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389014</v>
      </c>
      <c r="S17" s="609"/>
      <c r="T17" s="609"/>
      <c r="U17" s="609"/>
      <c r="V17" s="609"/>
      <c r="W17" s="609"/>
      <c r="X17" s="609"/>
      <c r="Y17" s="610"/>
      <c r="Z17" s="646">
        <v>0.8</v>
      </c>
      <c r="AA17" s="646"/>
      <c r="AB17" s="646"/>
      <c r="AC17" s="646"/>
      <c r="AD17" s="647">
        <v>389014</v>
      </c>
      <c r="AE17" s="647"/>
      <c r="AF17" s="647"/>
      <c r="AG17" s="647"/>
      <c r="AH17" s="647"/>
      <c r="AI17" s="647"/>
      <c r="AJ17" s="647"/>
      <c r="AK17" s="647"/>
      <c r="AL17" s="611">
        <v>1.4</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5691550</v>
      </c>
      <c r="CS17" s="609"/>
      <c r="CT17" s="609"/>
      <c r="CU17" s="609"/>
      <c r="CV17" s="609"/>
      <c r="CW17" s="609"/>
      <c r="CX17" s="609"/>
      <c r="CY17" s="610"/>
      <c r="CZ17" s="646">
        <v>11.5</v>
      </c>
      <c r="DA17" s="646"/>
      <c r="DB17" s="646"/>
      <c r="DC17" s="646"/>
      <c r="DD17" s="614" t="s">
        <v>122</v>
      </c>
      <c r="DE17" s="609"/>
      <c r="DF17" s="609"/>
      <c r="DG17" s="609"/>
      <c r="DH17" s="609"/>
      <c r="DI17" s="609"/>
      <c r="DJ17" s="609"/>
      <c r="DK17" s="609"/>
      <c r="DL17" s="609"/>
      <c r="DM17" s="609"/>
      <c r="DN17" s="609"/>
      <c r="DO17" s="609"/>
      <c r="DP17" s="610"/>
      <c r="DQ17" s="614">
        <v>5627600</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55095</v>
      </c>
      <c r="S18" s="609"/>
      <c r="T18" s="609"/>
      <c r="U18" s="609"/>
      <c r="V18" s="609"/>
      <c r="W18" s="609"/>
      <c r="X18" s="609"/>
      <c r="Y18" s="610"/>
      <c r="Z18" s="646">
        <v>0.1</v>
      </c>
      <c r="AA18" s="646"/>
      <c r="AB18" s="646"/>
      <c r="AC18" s="646"/>
      <c r="AD18" s="647">
        <v>55095</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v>15000</v>
      </c>
      <c r="CS18" s="609"/>
      <c r="CT18" s="609"/>
      <c r="CU18" s="609"/>
      <c r="CV18" s="609"/>
      <c r="CW18" s="609"/>
      <c r="CX18" s="609"/>
      <c r="CY18" s="610"/>
      <c r="CZ18" s="646">
        <v>0</v>
      </c>
      <c r="DA18" s="646"/>
      <c r="DB18" s="646"/>
      <c r="DC18" s="646"/>
      <c r="DD18" s="614">
        <v>15000</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327276</v>
      </c>
      <c r="S19" s="609"/>
      <c r="T19" s="609"/>
      <c r="U19" s="609"/>
      <c r="V19" s="609"/>
      <c r="W19" s="609"/>
      <c r="X19" s="609"/>
      <c r="Y19" s="610"/>
      <c r="Z19" s="646">
        <v>0.6</v>
      </c>
      <c r="AA19" s="646"/>
      <c r="AB19" s="646"/>
      <c r="AC19" s="646"/>
      <c r="AD19" s="647">
        <v>327276</v>
      </c>
      <c r="AE19" s="647"/>
      <c r="AF19" s="647"/>
      <c r="AG19" s="647"/>
      <c r="AH19" s="647"/>
      <c r="AI19" s="647"/>
      <c r="AJ19" s="647"/>
      <c r="AK19" s="647"/>
      <c r="AL19" s="611">
        <v>1.2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98369</v>
      </c>
      <c r="BH19" s="609"/>
      <c r="BI19" s="609"/>
      <c r="BJ19" s="609"/>
      <c r="BK19" s="609"/>
      <c r="BL19" s="609"/>
      <c r="BM19" s="609"/>
      <c r="BN19" s="610"/>
      <c r="BO19" s="646">
        <v>1</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6643</v>
      </c>
      <c r="S20" s="609"/>
      <c r="T20" s="609"/>
      <c r="U20" s="609"/>
      <c r="V20" s="609"/>
      <c r="W20" s="609"/>
      <c r="X20" s="609"/>
      <c r="Y20" s="610"/>
      <c r="Z20" s="646">
        <v>0</v>
      </c>
      <c r="AA20" s="646"/>
      <c r="AB20" s="646"/>
      <c r="AC20" s="646"/>
      <c r="AD20" s="647">
        <v>6643</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98369</v>
      </c>
      <c r="BH20" s="609"/>
      <c r="BI20" s="609"/>
      <c r="BJ20" s="609"/>
      <c r="BK20" s="609"/>
      <c r="BL20" s="609"/>
      <c r="BM20" s="609"/>
      <c r="BN20" s="610"/>
      <c r="BO20" s="646">
        <v>1</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49454138</v>
      </c>
      <c r="CS20" s="609"/>
      <c r="CT20" s="609"/>
      <c r="CU20" s="609"/>
      <c r="CV20" s="609"/>
      <c r="CW20" s="609"/>
      <c r="CX20" s="609"/>
      <c r="CY20" s="610"/>
      <c r="CZ20" s="646">
        <v>100</v>
      </c>
      <c r="DA20" s="646"/>
      <c r="DB20" s="646"/>
      <c r="DC20" s="646"/>
      <c r="DD20" s="614">
        <v>4136388</v>
      </c>
      <c r="DE20" s="609"/>
      <c r="DF20" s="609"/>
      <c r="DG20" s="609"/>
      <c r="DH20" s="609"/>
      <c r="DI20" s="609"/>
      <c r="DJ20" s="609"/>
      <c r="DK20" s="609"/>
      <c r="DL20" s="609"/>
      <c r="DM20" s="609"/>
      <c r="DN20" s="609"/>
      <c r="DO20" s="609"/>
      <c r="DP20" s="610"/>
      <c r="DQ20" s="614">
        <v>32770802</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18033648</v>
      </c>
      <c r="S21" s="609"/>
      <c r="T21" s="609"/>
      <c r="U21" s="609"/>
      <c r="V21" s="609"/>
      <c r="W21" s="609"/>
      <c r="X21" s="609"/>
      <c r="Y21" s="610"/>
      <c r="Z21" s="646">
        <v>35.299999999999997</v>
      </c>
      <c r="AA21" s="646"/>
      <c r="AB21" s="646"/>
      <c r="AC21" s="646"/>
      <c r="AD21" s="647">
        <v>15132249</v>
      </c>
      <c r="AE21" s="647"/>
      <c r="AF21" s="647"/>
      <c r="AG21" s="647"/>
      <c r="AH21" s="647"/>
      <c r="AI21" s="647"/>
      <c r="AJ21" s="647"/>
      <c r="AK21" s="647"/>
      <c r="AL21" s="611">
        <v>53.4</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98228</v>
      </c>
      <c r="BH21" s="609"/>
      <c r="BI21" s="609"/>
      <c r="BJ21" s="609"/>
      <c r="BK21" s="609"/>
      <c r="BL21" s="609"/>
      <c r="BM21" s="609"/>
      <c r="BN21" s="610"/>
      <c r="BO21" s="646">
        <v>1</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15132249</v>
      </c>
      <c r="S22" s="609"/>
      <c r="T22" s="609"/>
      <c r="U22" s="609"/>
      <c r="V22" s="609"/>
      <c r="W22" s="609"/>
      <c r="X22" s="609"/>
      <c r="Y22" s="610"/>
      <c r="Z22" s="646">
        <v>29.6</v>
      </c>
      <c r="AA22" s="646"/>
      <c r="AB22" s="646"/>
      <c r="AC22" s="646"/>
      <c r="AD22" s="647">
        <v>15132249</v>
      </c>
      <c r="AE22" s="647"/>
      <c r="AF22" s="647"/>
      <c r="AG22" s="647"/>
      <c r="AH22" s="647"/>
      <c r="AI22" s="647"/>
      <c r="AJ22" s="647"/>
      <c r="AK22" s="647"/>
      <c r="AL22" s="611">
        <v>53.4</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2901399</v>
      </c>
      <c r="S23" s="609"/>
      <c r="T23" s="609"/>
      <c r="U23" s="609"/>
      <c r="V23" s="609"/>
      <c r="W23" s="609"/>
      <c r="X23" s="609"/>
      <c r="Y23" s="610"/>
      <c r="Z23" s="646">
        <v>5.7</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141</v>
      </c>
      <c r="BH23" s="609"/>
      <c r="BI23" s="609"/>
      <c r="BJ23" s="609"/>
      <c r="BK23" s="609"/>
      <c r="BL23" s="609"/>
      <c r="BM23" s="609"/>
      <c r="BN23" s="610"/>
      <c r="BO23" s="646">
        <v>0</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23241190</v>
      </c>
      <c r="CS24" s="664"/>
      <c r="CT24" s="664"/>
      <c r="CU24" s="664"/>
      <c r="CV24" s="664"/>
      <c r="CW24" s="664"/>
      <c r="CX24" s="664"/>
      <c r="CY24" s="689"/>
      <c r="CZ24" s="690">
        <v>47</v>
      </c>
      <c r="DA24" s="672"/>
      <c r="DB24" s="672"/>
      <c r="DC24" s="692"/>
      <c r="DD24" s="688">
        <v>16734890</v>
      </c>
      <c r="DE24" s="664"/>
      <c r="DF24" s="664"/>
      <c r="DG24" s="664"/>
      <c r="DH24" s="664"/>
      <c r="DI24" s="664"/>
      <c r="DJ24" s="664"/>
      <c r="DK24" s="689"/>
      <c r="DL24" s="688">
        <v>15468727</v>
      </c>
      <c r="DM24" s="664"/>
      <c r="DN24" s="664"/>
      <c r="DO24" s="664"/>
      <c r="DP24" s="664"/>
      <c r="DQ24" s="664"/>
      <c r="DR24" s="664"/>
      <c r="DS24" s="664"/>
      <c r="DT24" s="664"/>
      <c r="DU24" s="664"/>
      <c r="DV24" s="689"/>
      <c r="DW24" s="690">
        <v>54.6</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31117301</v>
      </c>
      <c r="S25" s="609"/>
      <c r="T25" s="609"/>
      <c r="U25" s="609"/>
      <c r="V25" s="609"/>
      <c r="W25" s="609"/>
      <c r="X25" s="609"/>
      <c r="Y25" s="610"/>
      <c r="Z25" s="646">
        <v>60.9</v>
      </c>
      <c r="AA25" s="646"/>
      <c r="AB25" s="646"/>
      <c r="AC25" s="646"/>
      <c r="AD25" s="647">
        <v>28215761</v>
      </c>
      <c r="AE25" s="647"/>
      <c r="AF25" s="647"/>
      <c r="AG25" s="647"/>
      <c r="AH25" s="647"/>
      <c r="AI25" s="647"/>
      <c r="AJ25" s="647"/>
      <c r="AK25" s="647"/>
      <c r="AL25" s="611">
        <v>99.5</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8570330</v>
      </c>
      <c r="CS25" s="621"/>
      <c r="CT25" s="621"/>
      <c r="CU25" s="621"/>
      <c r="CV25" s="621"/>
      <c r="CW25" s="621"/>
      <c r="CX25" s="621"/>
      <c r="CY25" s="622"/>
      <c r="CZ25" s="611">
        <v>17.3</v>
      </c>
      <c r="DA25" s="623"/>
      <c r="DB25" s="623"/>
      <c r="DC25" s="624"/>
      <c r="DD25" s="614">
        <v>7729603</v>
      </c>
      <c r="DE25" s="621"/>
      <c r="DF25" s="621"/>
      <c r="DG25" s="621"/>
      <c r="DH25" s="621"/>
      <c r="DI25" s="621"/>
      <c r="DJ25" s="621"/>
      <c r="DK25" s="622"/>
      <c r="DL25" s="614">
        <v>7698830</v>
      </c>
      <c r="DM25" s="621"/>
      <c r="DN25" s="621"/>
      <c r="DO25" s="621"/>
      <c r="DP25" s="621"/>
      <c r="DQ25" s="621"/>
      <c r="DR25" s="621"/>
      <c r="DS25" s="621"/>
      <c r="DT25" s="621"/>
      <c r="DU25" s="621"/>
      <c r="DV25" s="622"/>
      <c r="DW25" s="611">
        <v>27.2</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8046</v>
      </c>
      <c r="S26" s="609"/>
      <c r="T26" s="609"/>
      <c r="U26" s="609"/>
      <c r="V26" s="609"/>
      <c r="W26" s="609"/>
      <c r="X26" s="609"/>
      <c r="Y26" s="610"/>
      <c r="Z26" s="646">
        <v>0</v>
      </c>
      <c r="AA26" s="646"/>
      <c r="AB26" s="646"/>
      <c r="AC26" s="646"/>
      <c r="AD26" s="647">
        <v>8046</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4757408</v>
      </c>
      <c r="CS26" s="609"/>
      <c r="CT26" s="609"/>
      <c r="CU26" s="609"/>
      <c r="CV26" s="609"/>
      <c r="CW26" s="609"/>
      <c r="CX26" s="609"/>
      <c r="CY26" s="610"/>
      <c r="CZ26" s="611">
        <v>9.6</v>
      </c>
      <c r="DA26" s="623"/>
      <c r="DB26" s="623"/>
      <c r="DC26" s="624"/>
      <c r="DD26" s="614">
        <v>4346888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111996</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9658727</v>
      </c>
      <c r="BH27" s="609"/>
      <c r="BI27" s="609"/>
      <c r="BJ27" s="609"/>
      <c r="BK27" s="609"/>
      <c r="BL27" s="609"/>
      <c r="BM27" s="609"/>
      <c r="BN27" s="610"/>
      <c r="BO27" s="646">
        <v>100</v>
      </c>
      <c r="BP27" s="646"/>
      <c r="BQ27" s="646"/>
      <c r="BR27" s="646"/>
      <c r="BS27" s="647">
        <v>515840</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8979490</v>
      </c>
      <c r="CS27" s="621"/>
      <c r="CT27" s="621"/>
      <c r="CU27" s="621"/>
      <c r="CV27" s="621"/>
      <c r="CW27" s="621"/>
      <c r="CX27" s="621"/>
      <c r="CY27" s="622"/>
      <c r="CZ27" s="611">
        <v>18.2</v>
      </c>
      <c r="DA27" s="623"/>
      <c r="DB27" s="623"/>
      <c r="DC27" s="624"/>
      <c r="DD27" s="614">
        <v>3377867</v>
      </c>
      <c r="DE27" s="621"/>
      <c r="DF27" s="621"/>
      <c r="DG27" s="621"/>
      <c r="DH27" s="621"/>
      <c r="DI27" s="621"/>
      <c r="DJ27" s="621"/>
      <c r="DK27" s="622"/>
      <c r="DL27" s="614">
        <v>2148177</v>
      </c>
      <c r="DM27" s="621"/>
      <c r="DN27" s="621"/>
      <c r="DO27" s="621"/>
      <c r="DP27" s="621"/>
      <c r="DQ27" s="621"/>
      <c r="DR27" s="621"/>
      <c r="DS27" s="621"/>
      <c r="DT27" s="621"/>
      <c r="DU27" s="621"/>
      <c r="DV27" s="622"/>
      <c r="DW27" s="611">
        <v>7.6</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668037</v>
      </c>
      <c r="S28" s="609"/>
      <c r="T28" s="609"/>
      <c r="U28" s="609"/>
      <c r="V28" s="609"/>
      <c r="W28" s="609"/>
      <c r="X28" s="609"/>
      <c r="Y28" s="610"/>
      <c r="Z28" s="646">
        <v>1.3</v>
      </c>
      <c r="AA28" s="646"/>
      <c r="AB28" s="646"/>
      <c r="AC28" s="646"/>
      <c r="AD28" s="647">
        <v>92712</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5691370</v>
      </c>
      <c r="CS28" s="609"/>
      <c r="CT28" s="609"/>
      <c r="CU28" s="609"/>
      <c r="CV28" s="609"/>
      <c r="CW28" s="609"/>
      <c r="CX28" s="609"/>
      <c r="CY28" s="610"/>
      <c r="CZ28" s="611">
        <v>11.5</v>
      </c>
      <c r="DA28" s="623"/>
      <c r="DB28" s="623"/>
      <c r="DC28" s="624"/>
      <c r="DD28" s="614">
        <v>5627420</v>
      </c>
      <c r="DE28" s="609"/>
      <c r="DF28" s="609"/>
      <c r="DG28" s="609"/>
      <c r="DH28" s="609"/>
      <c r="DI28" s="609"/>
      <c r="DJ28" s="609"/>
      <c r="DK28" s="610"/>
      <c r="DL28" s="614">
        <v>5621720</v>
      </c>
      <c r="DM28" s="609"/>
      <c r="DN28" s="609"/>
      <c r="DO28" s="609"/>
      <c r="DP28" s="609"/>
      <c r="DQ28" s="609"/>
      <c r="DR28" s="609"/>
      <c r="DS28" s="609"/>
      <c r="DT28" s="609"/>
      <c r="DU28" s="609"/>
      <c r="DV28" s="610"/>
      <c r="DW28" s="611">
        <v>19.8</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191720</v>
      </c>
      <c r="S29" s="609"/>
      <c r="T29" s="609"/>
      <c r="U29" s="609"/>
      <c r="V29" s="609"/>
      <c r="W29" s="609"/>
      <c r="X29" s="609"/>
      <c r="Y29" s="610"/>
      <c r="Z29" s="646">
        <v>0.4</v>
      </c>
      <c r="AA29" s="646"/>
      <c r="AB29" s="646"/>
      <c r="AC29" s="646"/>
      <c r="AD29" s="647">
        <v>114</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5691370</v>
      </c>
      <c r="CS29" s="621"/>
      <c r="CT29" s="621"/>
      <c r="CU29" s="621"/>
      <c r="CV29" s="621"/>
      <c r="CW29" s="621"/>
      <c r="CX29" s="621"/>
      <c r="CY29" s="622"/>
      <c r="CZ29" s="611">
        <v>11.5</v>
      </c>
      <c r="DA29" s="623"/>
      <c r="DB29" s="623"/>
      <c r="DC29" s="624"/>
      <c r="DD29" s="614">
        <v>5627420</v>
      </c>
      <c r="DE29" s="621"/>
      <c r="DF29" s="621"/>
      <c r="DG29" s="621"/>
      <c r="DH29" s="621"/>
      <c r="DI29" s="621"/>
      <c r="DJ29" s="621"/>
      <c r="DK29" s="622"/>
      <c r="DL29" s="614">
        <v>5621720</v>
      </c>
      <c r="DM29" s="621"/>
      <c r="DN29" s="621"/>
      <c r="DO29" s="621"/>
      <c r="DP29" s="621"/>
      <c r="DQ29" s="621"/>
      <c r="DR29" s="621"/>
      <c r="DS29" s="621"/>
      <c r="DT29" s="621"/>
      <c r="DU29" s="621"/>
      <c r="DV29" s="622"/>
      <c r="DW29" s="611">
        <v>19.8</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6711136</v>
      </c>
      <c r="S30" s="609"/>
      <c r="T30" s="609"/>
      <c r="U30" s="609"/>
      <c r="V30" s="609"/>
      <c r="W30" s="609"/>
      <c r="X30" s="609"/>
      <c r="Y30" s="610"/>
      <c r="Z30" s="646">
        <v>13.1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5548691</v>
      </c>
      <c r="CS30" s="609"/>
      <c r="CT30" s="609"/>
      <c r="CU30" s="609"/>
      <c r="CV30" s="609"/>
      <c r="CW30" s="609"/>
      <c r="CX30" s="609"/>
      <c r="CY30" s="610"/>
      <c r="CZ30" s="611">
        <v>11.2</v>
      </c>
      <c r="DA30" s="623"/>
      <c r="DB30" s="623"/>
      <c r="DC30" s="624"/>
      <c r="DD30" s="614">
        <v>5490097</v>
      </c>
      <c r="DE30" s="609"/>
      <c r="DF30" s="609"/>
      <c r="DG30" s="609"/>
      <c r="DH30" s="609"/>
      <c r="DI30" s="609"/>
      <c r="DJ30" s="609"/>
      <c r="DK30" s="610"/>
      <c r="DL30" s="614">
        <v>5484397</v>
      </c>
      <c r="DM30" s="609"/>
      <c r="DN30" s="609"/>
      <c r="DO30" s="609"/>
      <c r="DP30" s="609"/>
      <c r="DQ30" s="609"/>
      <c r="DR30" s="609"/>
      <c r="DS30" s="609"/>
      <c r="DT30" s="609"/>
      <c r="DU30" s="609"/>
      <c r="DV30" s="610"/>
      <c r="DW30" s="611">
        <v>19.3</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99.3</v>
      </c>
      <c r="BH31" s="671"/>
      <c r="BI31" s="671"/>
      <c r="BJ31" s="671"/>
      <c r="BK31" s="671"/>
      <c r="BL31" s="671"/>
      <c r="BM31" s="672">
        <v>97.4</v>
      </c>
      <c r="BN31" s="671"/>
      <c r="BO31" s="671"/>
      <c r="BP31" s="671"/>
      <c r="BQ31" s="673"/>
      <c r="BR31" s="670">
        <v>99.3</v>
      </c>
      <c r="BS31" s="671"/>
      <c r="BT31" s="671"/>
      <c r="BU31" s="671"/>
      <c r="BV31" s="671"/>
      <c r="BW31" s="671"/>
      <c r="BX31" s="672">
        <v>97</v>
      </c>
      <c r="BY31" s="671"/>
      <c r="BZ31" s="671"/>
      <c r="CA31" s="671"/>
      <c r="CB31" s="673"/>
      <c r="CD31" s="629"/>
      <c r="CE31" s="630"/>
      <c r="CF31" s="605" t="s">
        <v>300</v>
      </c>
      <c r="CG31" s="606"/>
      <c r="CH31" s="606"/>
      <c r="CI31" s="606"/>
      <c r="CJ31" s="606"/>
      <c r="CK31" s="606"/>
      <c r="CL31" s="606"/>
      <c r="CM31" s="606"/>
      <c r="CN31" s="606"/>
      <c r="CO31" s="606"/>
      <c r="CP31" s="606"/>
      <c r="CQ31" s="607"/>
      <c r="CR31" s="608">
        <v>142679</v>
      </c>
      <c r="CS31" s="621"/>
      <c r="CT31" s="621"/>
      <c r="CU31" s="621"/>
      <c r="CV31" s="621"/>
      <c r="CW31" s="621"/>
      <c r="CX31" s="621"/>
      <c r="CY31" s="622"/>
      <c r="CZ31" s="611">
        <v>0.3</v>
      </c>
      <c r="DA31" s="623"/>
      <c r="DB31" s="623"/>
      <c r="DC31" s="624"/>
      <c r="DD31" s="614">
        <v>137323</v>
      </c>
      <c r="DE31" s="621"/>
      <c r="DF31" s="621"/>
      <c r="DG31" s="621"/>
      <c r="DH31" s="621"/>
      <c r="DI31" s="621"/>
      <c r="DJ31" s="621"/>
      <c r="DK31" s="622"/>
      <c r="DL31" s="614">
        <v>137323</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3279299</v>
      </c>
      <c r="S32" s="609"/>
      <c r="T32" s="609"/>
      <c r="U32" s="609"/>
      <c r="V32" s="609"/>
      <c r="W32" s="609"/>
      <c r="X32" s="609"/>
      <c r="Y32" s="610"/>
      <c r="Z32" s="646">
        <v>6.4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99.2</v>
      </c>
      <c r="BH32" s="621"/>
      <c r="BI32" s="621"/>
      <c r="BJ32" s="621"/>
      <c r="BK32" s="621"/>
      <c r="BL32" s="621"/>
      <c r="BM32" s="612">
        <v>97.7</v>
      </c>
      <c r="BN32" s="621"/>
      <c r="BO32" s="621"/>
      <c r="BP32" s="621"/>
      <c r="BQ32" s="644"/>
      <c r="BR32" s="674">
        <v>99.3</v>
      </c>
      <c r="BS32" s="621"/>
      <c r="BT32" s="621"/>
      <c r="BU32" s="621"/>
      <c r="BV32" s="621"/>
      <c r="BW32" s="621"/>
      <c r="BX32" s="612">
        <v>97.6</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438000</v>
      </c>
      <c r="S33" s="609"/>
      <c r="T33" s="609"/>
      <c r="U33" s="609"/>
      <c r="V33" s="609"/>
      <c r="W33" s="609"/>
      <c r="X33" s="609"/>
      <c r="Y33" s="610"/>
      <c r="Z33" s="646">
        <v>0.9</v>
      </c>
      <c r="AA33" s="646"/>
      <c r="AB33" s="646"/>
      <c r="AC33" s="646"/>
      <c r="AD33" s="647">
        <v>27124</v>
      </c>
      <c r="AE33" s="647"/>
      <c r="AF33" s="647"/>
      <c r="AG33" s="647"/>
      <c r="AH33" s="647"/>
      <c r="AI33" s="647"/>
      <c r="AJ33" s="647"/>
      <c r="AK33" s="647"/>
      <c r="AL33" s="611">
        <v>0.1</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99.3</v>
      </c>
      <c r="BH33" s="593"/>
      <c r="BI33" s="593"/>
      <c r="BJ33" s="593"/>
      <c r="BK33" s="593"/>
      <c r="BL33" s="593"/>
      <c r="BM33" s="639">
        <v>96.8</v>
      </c>
      <c r="BN33" s="593"/>
      <c r="BO33" s="593"/>
      <c r="BP33" s="593"/>
      <c r="BQ33" s="656"/>
      <c r="BR33" s="669">
        <v>99.3</v>
      </c>
      <c r="BS33" s="593"/>
      <c r="BT33" s="593"/>
      <c r="BU33" s="593"/>
      <c r="BV33" s="593"/>
      <c r="BW33" s="593"/>
      <c r="BX33" s="639">
        <v>96.1</v>
      </c>
      <c r="BY33" s="593"/>
      <c r="BZ33" s="593"/>
      <c r="CA33" s="593"/>
      <c r="CB33" s="656"/>
      <c r="CD33" s="605" t="s">
        <v>307</v>
      </c>
      <c r="CE33" s="606"/>
      <c r="CF33" s="606"/>
      <c r="CG33" s="606"/>
      <c r="CH33" s="606"/>
      <c r="CI33" s="606"/>
      <c r="CJ33" s="606"/>
      <c r="CK33" s="606"/>
      <c r="CL33" s="606"/>
      <c r="CM33" s="606"/>
      <c r="CN33" s="606"/>
      <c r="CO33" s="606"/>
      <c r="CP33" s="606"/>
      <c r="CQ33" s="607"/>
      <c r="CR33" s="608">
        <v>21941910</v>
      </c>
      <c r="CS33" s="621"/>
      <c r="CT33" s="621"/>
      <c r="CU33" s="621"/>
      <c r="CV33" s="621"/>
      <c r="CW33" s="621"/>
      <c r="CX33" s="621"/>
      <c r="CY33" s="622"/>
      <c r="CZ33" s="611">
        <v>44.4</v>
      </c>
      <c r="DA33" s="623"/>
      <c r="DB33" s="623"/>
      <c r="DC33" s="624"/>
      <c r="DD33" s="614">
        <v>15311008</v>
      </c>
      <c r="DE33" s="621"/>
      <c r="DF33" s="621"/>
      <c r="DG33" s="621"/>
      <c r="DH33" s="621"/>
      <c r="DI33" s="621"/>
      <c r="DJ33" s="621"/>
      <c r="DK33" s="622"/>
      <c r="DL33" s="614">
        <v>11780825</v>
      </c>
      <c r="DM33" s="621"/>
      <c r="DN33" s="621"/>
      <c r="DO33" s="621"/>
      <c r="DP33" s="621"/>
      <c r="DQ33" s="621"/>
      <c r="DR33" s="621"/>
      <c r="DS33" s="621"/>
      <c r="DT33" s="621"/>
      <c r="DU33" s="621"/>
      <c r="DV33" s="622"/>
      <c r="DW33" s="611">
        <v>41.6</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1763003</v>
      </c>
      <c r="S34" s="609"/>
      <c r="T34" s="609"/>
      <c r="U34" s="609"/>
      <c r="V34" s="609"/>
      <c r="W34" s="609"/>
      <c r="X34" s="609"/>
      <c r="Y34" s="610"/>
      <c r="Z34" s="646">
        <v>3.4</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6408417</v>
      </c>
      <c r="CS34" s="609"/>
      <c r="CT34" s="609"/>
      <c r="CU34" s="609"/>
      <c r="CV34" s="609"/>
      <c r="CW34" s="609"/>
      <c r="CX34" s="609"/>
      <c r="CY34" s="610"/>
      <c r="CZ34" s="611">
        <v>13</v>
      </c>
      <c r="DA34" s="623"/>
      <c r="DB34" s="623"/>
      <c r="DC34" s="624"/>
      <c r="DD34" s="614">
        <v>3625039</v>
      </c>
      <c r="DE34" s="609"/>
      <c r="DF34" s="609"/>
      <c r="DG34" s="609"/>
      <c r="DH34" s="609"/>
      <c r="DI34" s="609"/>
      <c r="DJ34" s="609"/>
      <c r="DK34" s="610"/>
      <c r="DL34" s="614">
        <v>3205224</v>
      </c>
      <c r="DM34" s="609"/>
      <c r="DN34" s="609"/>
      <c r="DO34" s="609"/>
      <c r="DP34" s="609"/>
      <c r="DQ34" s="609"/>
      <c r="DR34" s="609"/>
      <c r="DS34" s="609"/>
      <c r="DT34" s="609"/>
      <c r="DU34" s="609"/>
      <c r="DV34" s="610"/>
      <c r="DW34" s="611">
        <v>11.3</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1341008</v>
      </c>
      <c r="S35" s="609"/>
      <c r="T35" s="609"/>
      <c r="U35" s="609"/>
      <c r="V35" s="609"/>
      <c r="W35" s="609"/>
      <c r="X35" s="609"/>
      <c r="Y35" s="610"/>
      <c r="Z35" s="646">
        <v>2.6</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1060602</v>
      </c>
      <c r="CS35" s="621"/>
      <c r="CT35" s="621"/>
      <c r="CU35" s="621"/>
      <c r="CV35" s="621"/>
      <c r="CW35" s="621"/>
      <c r="CX35" s="621"/>
      <c r="CY35" s="622"/>
      <c r="CZ35" s="611">
        <v>2.1</v>
      </c>
      <c r="DA35" s="623"/>
      <c r="DB35" s="623"/>
      <c r="DC35" s="624"/>
      <c r="DD35" s="614">
        <v>828750</v>
      </c>
      <c r="DE35" s="621"/>
      <c r="DF35" s="621"/>
      <c r="DG35" s="621"/>
      <c r="DH35" s="621"/>
      <c r="DI35" s="621"/>
      <c r="DJ35" s="621"/>
      <c r="DK35" s="622"/>
      <c r="DL35" s="614">
        <v>828549</v>
      </c>
      <c r="DM35" s="621"/>
      <c r="DN35" s="621"/>
      <c r="DO35" s="621"/>
      <c r="DP35" s="621"/>
      <c r="DQ35" s="621"/>
      <c r="DR35" s="621"/>
      <c r="DS35" s="621"/>
      <c r="DT35" s="621"/>
      <c r="DU35" s="621"/>
      <c r="DV35" s="622"/>
      <c r="DW35" s="611">
        <v>2.9</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1460491</v>
      </c>
      <c r="S36" s="609"/>
      <c r="T36" s="609"/>
      <c r="U36" s="609"/>
      <c r="V36" s="609"/>
      <c r="W36" s="609"/>
      <c r="X36" s="609"/>
      <c r="Y36" s="610"/>
      <c r="Z36" s="646">
        <v>2.9</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8964951</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68186</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8028186</v>
      </c>
      <c r="CS36" s="609"/>
      <c r="CT36" s="609"/>
      <c r="CU36" s="609"/>
      <c r="CV36" s="609"/>
      <c r="CW36" s="609"/>
      <c r="CX36" s="609"/>
      <c r="CY36" s="610"/>
      <c r="CZ36" s="611">
        <v>16.2</v>
      </c>
      <c r="DA36" s="623"/>
      <c r="DB36" s="623"/>
      <c r="DC36" s="624"/>
      <c r="DD36" s="614">
        <v>7025214</v>
      </c>
      <c r="DE36" s="609"/>
      <c r="DF36" s="609"/>
      <c r="DG36" s="609"/>
      <c r="DH36" s="609"/>
      <c r="DI36" s="609"/>
      <c r="DJ36" s="609"/>
      <c r="DK36" s="610"/>
      <c r="DL36" s="614">
        <v>4949636</v>
      </c>
      <c r="DM36" s="609"/>
      <c r="DN36" s="609"/>
      <c r="DO36" s="609"/>
      <c r="DP36" s="609"/>
      <c r="DQ36" s="609"/>
      <c r="DR36" s="609"/>
      <c r="DS36" s="609"/>
      <c r="DT36" s="609"/>
      <c r="DU36" s="609"/>
      <c r="DV36" s="610"/>
      <c r="DW36" s="611">
        <v>17.5</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1652563</v>
      </c>
      <c r="S37" s="609"/>
      <c r="T37" s="609"/>
      <c r="U37" s="609"/>
      <c r="V37" s="609"/>
      <c r="W37" s="609"/>
      <c r="X37" s="609"/>
      <c r="Y37" s="610"/>
      <c r="Z37" s="646">
        <v>3.2</v>
      </c>
      <c r="AA37" s="646"/>
      <c r="AB37" s="646"/>
      <c r="AC37" s="646"/>
      <c r="AD37" s="647">
        <v>798</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2746191</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45917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250076</v>
      </c>
      <c r="CS37" s="621"/>
      <c r="CT37" s="621"/>
      <c r="CU37" s="621"/>
      <c r="CV37" s="621"/>
      <c r="CW37" s="621"/>
      <c r="CX37" s="621"/>
      <c r="CY37" s="622"/>
      <c r="CZ37" s="611">
        <v>0.5</v>
      </c>
      <c r="DA37" s="623"/>
      <c r="DB37" s="623"/>
      <c r="DC37" s="624"/>
      <c r="DD37" s="614">
        <v>225586</v>
      </c>
      <c r="DE37" s="621"/>
      <c r="DF37" s="621"/>
      <c r="DG37" s="621"/>
      <c r="DH37" s="621"/>
      <c r="DI37" s="621"/>
      <c r="DJ37" s="621"/>
      <c r="DK37" s="622"/>
      <c r="DL37" s="614">
        <v>225586</v>
      </c>
      <c r="DM37" s="621"/>
      <c r="DN37" s="621"/>
      <c r="DO37" s="621"/>
      <c r="DP37" s="621"/>
      <c r="DQ37" s="621"/>
      <c r="DR37" s="621"/>
      <c r="DS37" s="621"/>
      <c r="DT37" s="621"/>
      <c r="DU37" s="621"/>
      <c r="DV37" s="622"/>
      <c r="DW37" s="611">
        <v>0.8</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2367000</v>
      </c>
      <c r="S38" s="609"/>
      <c r="T38" s="609"/>
      <c r="U38" s="609"/>
      <c r="V38" s="609"/>
      <c r="W38" s="609"/>
      <c r="X38" s="609"/>
      <c r="Y38" s="610"/>
      <c r="Z38" s="646">
        <v>4.5999999999999996</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2172817</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9737</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3716572</v>
      </c>
      <c r="CS38" s="609"/>
      <c r="CT38" s="609"/>
      <c r="CU38" s="609"/>
      <c r="CV38" s="609"/>
      <c r="CW38" s="609"/>
      <c r="CX38" s="609"/>
      <c r="CY38" s="610"/>
      <c r="CZ38" s="611">
        <v>7.5</v>
      </c>
      <c r="DA38" s="623"/>
      <c r="DB38" s="623"/>
      <c r="DC38" s="624"/>
      <c r="DD38" s="614">
        <v>2921764</v>
      </c>
      <c r="DE38" s="609"/>
      <c r="DF38" s="609"/>
      <c r="DG38" s="609"/>
      <c r="DH38" s="609"/>
      <c r="DI38" s="609"/>
      <c r="DJ38" s="609"/>
      <c r="DK38" s="610"/>
      <c r="DL38" s="614">
        <v>2797416</v>
      </c>
      <c r="DM38" s="609"/>
      <c r="DN38" s="609"/>
      <c r="DO38" s="609"/>
      <c r="DP38" s="609"/>
      <c r="DQ38" s="609"/>
      <c r="DR38" s="609"/>
      <c r="DS38" s="609"/>
      <c r="DT38" s="609"/>
      <c r="DU38" s="609"/>
      <c r="DV38" s="610"/>
      <c r="DW38" s="611">
        <v>9.9</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329371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14574</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2129043</v>
      </c>
      <c r="CS39" s="621"/>
      <c r="CT39" s="621"/>
      <c r="CU39" s="621"/>
      <c r="CV39" s="621"/>
      <c r="CW39" s="621"/>
      <c r="CX39" s="621"/>
      <c r="CY39" s="622"/>
      <c r="CZ39" s="611">
        <v>4.3</v>
      </c>
      <c r="DA39" s="623"/>
      <c r="DB39" s="623"/>
      <c r="DC39" s="624"/>
      <c r="DD39" s="614">
        <v>888814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20</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101</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599090</v>
      </c>
      <c r="CS40" s="609"/>
      <c r="CT40" s="609"/>
      <c r="CU40" s="609"/>
      <c r="CV40" s="609"/>
      <c r="CW40" s="609"/>
      <c r="CX40" s="609"/>
      <c r="CY40" s="610"/>
      <c r="CZ40" s="611">
        <v>1.2</v>
      </c>
      <c r="DA40" s="623"/>
      <c r="DB40" s="623"/>
      <c r="DC40" s="624"/>
      <c r="DD40" s="614">
        <v>21427</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51109600</v>
      </c>
      <c r="S41" s="633"/>
      <c r="T41" s="633"/>
      <c r="U41" s="633"/>
      <c r="V41" s="633"/>
      <c r="W41" s="633"/>
      <c r="X41" s="633"/>
      <c r="Y41" s="636"/>
      <c r="Z41" s="637">
        <v>100</v>
      </c>
      <c r="AA41" s="637"/>
      <c r="AB41" s="637"/>
      <c r="AC41" s="637"/>
      <c r="AD41" s="638">
        <v>28344555</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690441</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331</v>
      </c>
      <c r="AR42" s="654"/>
      <c r="AS42" s="654"/>
      <c r="AT42" s="654"/>
      <c r="AU42" s="654"/>
      <c r="AV42" s="654"/>
      <c r="AW42" s="654"/>
      <c r="AX42" s="654"/>
      <c r="AY42" s="655"/>
      <c r="AZ42" s="592">
        <v>3026111</v>
      </c>
      <c r="BA42" s="633"/>
      <c r="BB42" s="633"/>
      <c r="BC42" s="633"/>
      <c r="BD42" s="593"/>
      <c r="BE42" s="593"/>
      <c r="BF42" s="656"/>
      <c r="BG42" s="651"/>
      <c r="BH42" s="652"/>
      <c r="BI42" s="652"/>
      <c r="BJ42" s="652"/>
      <c r="BK42" s="652"/>
      <c r="BL42" s="203"/>
      <c r="BM42" s="590" t="s">
        <v>339</v>
      </c>
      <c r="BN42" s="590"/>
      <c r="BO42" s="590"/>
      <c r="BP42" s="590"/>
      <c r="BQ42" s="590"/>
      <c r="BR42" s="590"/>
      <c r="BS42" s="590"/>
      <c r="BT42" s="590"/>
      <c r="BU42" s="591"/>
      <c r="BV42" s="592">
        <v>391</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4271038</v>
      </c>
      <c r="CS42" s="621"/>
      <c r="CT42" s="621"/>
      <c r="CU42" s="621"/>
      <c r="CV42" s="621"/>
      <c r="CW42" s="621"/>
      <c r="CX42" s="621"/>
      <c r="CY42" s="622"/>
      <c r="CZ42" s="611">
        <v>8.6</v>
      </c>
      <c r="DA42" s="623"/>
      <c r="DB42" s="623"/>
      <c r="DC42" s="624"/>
      <c r="DD42" s="614">
        <v>724904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341</v>
      </c>
      <c r="CD43" s="605" t="s">
        <v>342</v>
      </c>
      <c r="CE43" s="606"/>
      <c r="CF43" s="606"/>
      <c r="CG43" s="606"/>
      <c r="CH43" s="606"/>
      <c r="CI43" s="606"/>
      <c r="CJ43" s="606"/>
      <c r="CK43" s="606"/>
      <c r="CL43" s="606"/>
      <c r="CM43" s="606"/>
      <c r="CN43" s="606"/>
      <c r="CO43" s="606"/>
      <c r="CP43" s="606"/>
      <c r="CQ43" s="607"/>
      <c r="CR43" s="608">
        <v>237698</v>
      </c>
      <c r="CS43" s="621"/>
      <c r="CT43" s="621"/>
      <c r="CU43" s="621"/>
      <c r="CV43" s="621"/>
      <c r="CW43" s="621"/>
      <c r="CX43" s="621"/>
      <c r="CY43" s="622"/>
      <c r="CZ43" s="611">
        <v>0.5</v>
      </c>
      <c r="DA43" s="623"/>
      <c r="DB43" s="623"/>
      <c r="DC43" s="624"/>
      <c r="DD43" s="614">
        <v>237698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344</v>
      </c>
      <c r="CG44" s="606"/>
      <c r="CH44" s="606"/>
      <c r="CI44" s="606"/>
      <c r="CJ44" s="606"/>
      <c r="CK44" s="606"/>
      <c r="CL44" s="606"/>
      <c r="CM44" s="606"/>
      <c r="CN44" s="606"/>
      <c r="CO44" s="606"/>
      <c r="CP44" s="606"/>
      <c r="CQ44" s="607"/>
      <c r="CR44" s="608">
        <v>4136388</v>
      </c>
      <c r="CS44" s="609"/>
      <c r="CT44" s="609"/>
      <c r="CU44" s="609"/>
      <c r="CV44" s="609"/>
      <c r="CW44" s="609"/>
      <c r="CX44" s="609"/>
      <c r="CY44" s="610"/>
      <c r="CZ44" s="611">
        <v>8.4</v>
      </c>
      <c r="DA44" s="612"/>
      <c r="DB44" s="612"/>
      <c r="DC44" s="613"/>
      <c r="DD44" s="614">
        <v>724904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1337721</v>
      </c>
      <c r="CS45" s="621"/>
      <c r="CT45" s="621"/>
      <c r="CU45" s="621"/>
      <c r="CV45" s="621"/>
      <c r="CW45" s="621"/>
      <c r="CX45" s="621"/>
      <c r="CY45" s="622"/>
      <c r="CZ45" s="611">
        <v>2.7</v>
      </c>
      <c r="DA45" s="623"/>
      <c r="DB45" s="623"/>
      <c r="DC45" s="624"/>
      <c r="DD45" s="614">
        <v>53318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347</v>
      </c>
      <c r="CG46" s="606"/>
      <c r="CH46" s="606"/>
      <c r="CI46" s="606"/>
      <c r="CJ46" s="606"/>
      <c r="CK46" s="606"/>
      <c r="CL46" s="606"/>
      <c r="CM46" s="606"/>
      <c r="CN46" s="606"/>
      <c r="CO46" s="606"/>
      <c r="CP46" s="606"/>
      <c r="CQ46" s="607"/>
      <c r="CR46" s="608">
        <v>2694461</v>
      </c>
      <c r="CS46" s="609"/>
      <c r="CT46" s="609"/>
      <c r="CU46" s="609"/>
      <c r="CV46" s="609"/>
      <c r="CW46" s="609"/>
      <c r="CX46" s="609"/>
      <c r="CY46" s="610"/>
      <c r="CZ46" s="611">
        <v>5.4</v>
      </c>
      <c r="DA46" s="612"/>
      <c r="DB46" s="612"/>
      <c r="DC46" s="613"/>
      <c r="DD46" s="614">
        <v>664114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348</v>
      </c>
      <c r="CG47" s="606"/>
      <c r="CH47" s="606"/>
      <c r="CI47" s="606"/>
      <c r="CJ47" s="606"/>
      <c r="CK47" s="606"/>
      <c r="CL47" s="606"/>
      <c r="CM47" s="606"/>
      <c r="CN47" s="606"/>
      <c r="CO47" s="606"/>
      <c r="CP47" s="606"/>
      <c r="CQ47" s="607"/>
      <c r="CR47" s="608">
        <v>134650</v>
      </c>
      <c r="CS47" s="621"/>
      <c r="CT47" s="621"/>
      <c r="CU47" s="621"/>
      <c r="CV47" s="621"/>
      <c r="CW47" s="621"/>
      <c r="CX47" s="621"/>
      <c r="CY47" s="622"/>
      <c r="CZ47" s="611">
        <v>0.3</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350</v>
      </c>
      <c r="CE49" s="590"/>
      <c r="CF49" s="590"/>
      <c r="CG49" s="590"/>
      <c r="CH49" s="590"/>
      <c r="CI49" s="590"/>
      <c r="CJ49" s="590"/>
      <c r="CK49" s="590"/>
      <c r="CL49" s="590"/>
      <c r="CM49" s="590"/>
      <c r="CN49" s="590"/>
      <c r="CO49" s="590"/>
      <c r="CP49" s="590"/>
      <c r="CQ49" s="591"/>
      <c r="CR49" s="592">
        <v>49454138</v>
      </c>
      <c r="CS49" s="593"/>
      <c r="CT49" s="593"/>
      <c r="CU49" s="593"/>
      <c r="CV49" s="593"/>
      <c r="CW49" s="593"/>
      <c r="CX49" s="593"/>
      <c r="CY49" s="594"/>
      <c r="CZ49" s="595">
        <v>100</v>
      </c>
      <c r="DA49" s="596"/>
      <c r="DB49" s="596"/>
      <c r="DC49" s="597"/>
      <c r="DD49" s="598">
        <v>32770802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Q94agAc1W7/lb/3roxKFNT9A2gh9+RXP8FLsfsME3Bj4Q9kLYDsW3w509hPY21oKb8G77W3ugwGv81KJUvULPA==" saltValue="wPxPafvvs4rC0kKiYyKbk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352</v>
      </c>
      <c r="DK2" s="1079"/>
      <c r="DL2" s="1079"/>
      <c r="DM2" s="1079"/>
      <c r="DN2" s="1079"/>
      <c r="DO2" s="1080"/>
      <c r="DP2" s="210"/>
      <c r="DQ2" s="1078" t="s">
        <v>353</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14"/>
      <c r="BA5" s="214"/>
      <c r="BB5" s="214"/>
      <c r="BC5" s="214"/>
      <c r="BD5" s="214"/>
      <c r="BE5" s="215"/>
      <c r="BF5" s="215"/>
      <c r="BG5" s="215"/>
      <c r="BH5" s="215"/>
      <c r="BI5" s="215"/>
      <c r="BJ5" s="215"/>
      <c r="BK5" s="215"/>
      <c r="BL5" s="215"/>
      <c r="BM5" s="215"/>
      <c r="BN5" s="215"/>
      <c r="BO5" s="215"/>
      <c r="BP5" s="215"/>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373</v>
      </c>
      <c r="C7" s="1035"/>
      <c r="D7" s="1035"/>
      <c r="E7" s="1035"/>
      <c r="F7" s="1035"/>
      <c r="G7" s="1035"/>
      <c r="H7" s="1035"/>
      <c r="I7" s="1035"/>
      <c r="J7" s="1035"/>
      <c r="K7" s="1035"/>
      <c r="L7" s="1035"/>
      <c r="M7" s="1035"/>
      <c r="N7" s="1035"/>
      <c r="O7" s="1035"/>
      <c r="P7" s="1036"/>
      <c r="Q7" s="1089">
        <v>50967</v>
      </c>
      <c r="R7" s="1090"/>
      <c r="S7" s="1090"/>
      <c r="T7" s="1090"/>
      <c r="U7" s="1090"/>
      <c r="V7" s="1090">
        <v>49339</v>
      </c>
      <c r="W7" s="1090"/>
      <c r="X7" s="1090"/>
      <c r="Y7" s="1090"/>
      <c r="Z7" s="1090"/>
      <c r="AA7" s="1090">
        <v>1628</v>
      </c>
      <c r="AB7" s="1090"/>
      <c r="AC7" s="1090"/>
      <c r="AD7" s="1090"/>
      <c r="AE7" s="1091"/>
      <c r="AF7" s="1092">
        <v>1274</v>
      </c>
      <c r="AG7" s="1093"/>
      <c r="AH7" s="1093"/>
      <c r="AI7" s="1093"/>
      <c r="AJ7" s="1094"/>
      <c r="AK7" s="1095">
        <v>1381</v>
      </c>
      <c r="AL7" s="1096"/>
      <c r="AM7" s="1096"/>
      <c r="AN7" s="1096"/>
      <c r="AO7" s="1096"/>
      <c r="AP7" s="1096">
        <v>35914</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558</v>
      </c>
      <c r="BT7" s="1087"/>
      <c r="BU7" s="1087"/>
      <c r="BV7" s="1087"/>
      <c r="BW7" s="1087"/>
      <c r="BX7" s="1087"/>
      <c r="BY7" s="1087"/>
      <c r="BZ7" s="1087"/>
      <c r="CA7" s="1087"/>
      <c r="CB7" s="1087"/>
      <c r="CC7" s="1087"/>
      <c r="CD7" s="1087"/>
      <c r="CE7" s="1087"/>
      <c r="CF7" s="1087"/>
      <c r="CG7" s="1099"/>
      <c r="CH7" s="1083">
        <v>-1</v>
      </c>
      <c r="CI7" s="1084"/>
      <c r="CJ7" s="1084"/>
      <c r="CK7" s="1084"/>
      <c r="CL7" s="1085"/>
      <c r="CM7" s="1083">
        <v>-19</v>
      </c>
      <c r="CN7" s="1084"/>
      <c r="CO7" s="1084"/>
      <c r="CP7" s="1084"/>
      <c r="CQ7" s="1085"/>
      <c r="CR7" s="1083">
        <v>13</v>
      </c>
      <c r="CS7" s="1084"/>
      <c r="CT7" s="1084"/>
      <c r="CU7" s="1084"/>
      <c r="CV7" s="1085"/>
      <c r="CW7" s="1083" t="s">
        <v>489</v>
      </c>
      <c r="CX7" s="1084"/>
      <c r="CY7" s="1084"/>
      <c r="CZ7" s="1084"/>
      <c r="DA7" s="1085"/>
      <c r="DB7" s="1083" t="s">
        <v>489</v>
      </c>
      <c r="DC7" s="1084"/>
      <c r="DD7" s="1084"/>
      <c r="DE7" s="1084"/>
      <c r="DF7" s="1085"/>
      <c r="DG7" s="1083" t="s">
        <v>489</v>
      </c>
      <c r="DH7" s="1084"/>
      <c r="DI7" s="1084"/>
      <c r="DJ7" s="1084"/>
      <c r="DK7" s="1085"/>
      <c r="DL7" s="1083" t="s">
        <v>489</v>
      </c>
      <c r="DM7" s="1084"/>
      <c r="DN7" s="1084"/>
      <c r="DO7" s="1084"/>
      <c r="DP7" s="1085"/>
      <c r="DQ7" s="1083" t="s">
        <v>489</v>
      </c>
      <c r="DR7" s="1084"/>
      <c r="DS7" s="1084"/>
      <c r="DT7" s="1084"/>
      <c r="DU7" s="1085"/>
      <c r="DV7" s="1086"/>
      <c r="DW7" s="1087"/>
      <c r="DX7" s="1087"/>
      <c r="DY7" s="1087"/>
      <c r="DZ7" s="1088"/>
      <c r="EA7" s="217"/>
    </row>
    <row r="8" spans="1:131" s="218" customFormat="1" ht="26.25" customHeight="1" x14ac:dyDescent="0.15">
      <c r="A8" s="221">
        <v>2</v>
      </c>
      <c r="B8" s="1017" t="s">
        <v>374</v>
      </c>
      <c r="C8" s="1018"/>
      <c r="D8" s="1018"/>
      <c r="E8" s="1018"/>
      <c r="F8" s="1018"/>
      <c r="G8" s="1018"/>
      <c r="H8" s="1018"/>
      <c r="I8" s="1018"/>
      <c r="J8" s="1018"/>
      <c r="K8" s="1018"/>
      <c r="L8" s="1018"/>
      <c r="M8" s="1018"/>
      <c r="N8" s="1018"/>
      <c r="O8" s="1018"/>
      <c r="P8" s="1019"/>
      <c r="Q8" s="1025">
        <v>308</v>
      </c>
      <c r="R8" s="1026"/>
      <c r="S8" s="1026"/>
      <c r="T8" s="1026"/>
      <c r="U8" s="1026"/>
      <c r="V8" s="1026">
        <v>286</v>
      </c>
      <c r="W8" s="1026"/>
      <c r="X8" s="1026"/>
      <c r="Y8" s="1026"/>
      <c r="Z8" s="1026"/>
      <c r="AA8" s="1026">
        <v>22</v>
      </c>
      <c r="AB8" s="1026"/>
      <c r="AC8" s="1026"/>
      <c r="AD8" s="1026"/>
      <c r="AE8" s="1027"/>
      <c r="AF8" s="1022">
        <v>22</v>
      </c>
      <c r="AG8" s="1023"/>
      <c r="AH8" s="1023"/>
      <c r="AI8" s="1023"/>
      <c r="AJ8" s="1024"/>
      <c r="AK8" s="1067">
        <f>12+31+23+34+3</f>
        <v>103</v>
      </c>
      <c r="AL8" s="1068"/>
      <c r="AM8" s="1068"/>
      <c r="AN8" s="1068"/>
      <c r="AO8" s="1068"/>
      <c r="AP8" s="1068">
        <v>51</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559</v>
      </c>
      <c r="BT8" s="980"/>
      <c r="BU8" s="980"/>
      <c r="BV8" s="980"/>
      <c r="BW8" s="980"/>
      <c r="BX8" s="980"/>
      <c r="BY8" s="980"/>
      <c r="BZ8" s="980"/>
      <c r="CA8" s="980"/>
      <c r="CB8" s="980"/>
      <c r="CC8" s="980"/>
      <c r="CD8" s="980"/>
      <c r="CE8" s="980"/>
      <c r="CF8" s="980"/>
      <c r="CG8" s="1001"/>
      <c r="CH8" s="976">
        <v>5</v>
      </c>
      <c r="CI8" s="977"/>
      <c r="CJ8" s="977"/>
      <c r="CK8" s="977"/>
      <c r="CL8" s="978"/>
      <c r="CM8" s="976">
        <v>24</v>
      </c>
      <c r="CN8" s="977"/>
      <c r="CO8" s="977"/>
      <c r="CP8" s="977"/>
      <c r="CQ8" s="978"/>
      <c r="CR8" s="976">
        <v>20</v>
      </c>
      <c r="CS8" s="977"/>
      <c r="CT8" s="977"/>
      <c r="CU8" s="977"/>
      <c r="CV8" s="978"/>
      <c r="CW8" s="976" t="s">
        <v>489</v>
      </c>
      <c r="CX8" s="977"/>
      <c r="CY8" s="977"/>
      <c r="CZ8" s="977"/>
      <c r="DA8" s="978"/>
      <c r="DB8" s="976" t="s">
        <v>489</v>
      </c>
      <c r="DC8" s="977"/>
      <c r="DD8" s="977"/>
      <c r="DE8" s="977"/>
      <c r="DF8" s="978"/>
      <c r="DG8" s="976" t="s">
        <v>489</v>
      </c>
      <c r="DH8" s="977"/>
      <c r="DI8" s="977"/>
      <c r="DJ8" s="977"/>
      <c r="DK8" s="978"/>
      <c r="DL8" s="976" t="s">
        <v>489</v>
      </c>
      <c r="DM8" s="977"/>
      <c r="DN8" s="977"/>
      <c r="DO8" s="977"/>
      <c r="DP8" s="978"/>
      <c r="DQ8" s="976" t="s">
        <v>489</v>
      </c>
      <c r="DR8" s="977"/>
      <c r="DS8" s="977"/>
      <c r="DT8" s="977"/>
      <c r="DU8" s="978"/>
      <c r="DV8" s="979"/>
      <c r="DW8" s="980"/>
      <c r="DX8" s="980"/>
      <c r="DY8" s="980"/>
      <c r="DZ8" s="981"/>
      <c r="EA8" s="217"/>
    </row>
    <row r="9" spans="1:131" s="218" customFormat="1" ht="26.25" customHeight="1" x14ac:dyDescent="0.15">
      <c r="A9" s="221">
        <v>3</v>
      </c>
      <c r="B9" s="1017" t="s">
        <v>375</v>
      </c>
      <c r="C9" s="1018"/>
      <c r="D9" s="1018"/>
      <c r="E9" s="1018"/>
      <c r="F9" s="1018"/>
      <c r="G9" s="1018"/>
      <c r="H9" s="1018"/>
      <c r="I9" s="1018"/>
      <c r="J9" s="1018"/>
      <c r="K9" s="1018"/>
      <c r="L9" s="1018"/>
      <c r="M9" s="1018"/>
      <c r="N9" s="1018"/>
      <c r="O9" s="1018"/>
      <c r="P9" s="1019"/>
      <c r="Q9" s="1025">
        <v>14</v>
      </c>
      <c r="R9" s="1026"/>
      <c r="S9" s="1026"/>
      <c r="T9" s="1026"/>
      <c r="U9" s="1026"/>
      <c r="V9" s="1026">
        <v>9</v>
      </c>
      <c r="W9" s="1026"/>
      <c r="X9" s="1026"/>
      <c r="Y9" s="1026"/>
      <c r="Z9" s="1026"/>
      <c r="AA9" s="1026">
        <v>5</v>
      </c>
      <c r="AB9" s="1026"/>
      <c r="AC9" s="1026"/>
      <c r="AD9" s="1026"/>
      <c r="AE9" s="1027"/>
      <c r="AF9" s="1022">
        <v>5</v>
      </c>
      <c r="AG9" s="1023"/>
      <c r="AH9" s="1023"/>
      <c r="AI9" s="1023"/>
      <c r="AJ9" s="1024"/>
      <c r="AK9" s="1067" t="s">
        <v>550</v>
      </c>
      <c r="AL9" s="1068"/>
      <c r="AM9" s="1068"/>
      <c r="AN9" s="1068"/>
      <c r="AO9" s="1068"/>
      <c r="AP9" s="1068" t="s">
        <v>550</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560</v>
      </c>
      <c r="BT9" s="980"/>
      <c r="BU9" s="980"/>
      <c r="BV9" s="980"/>
      <c r="BW9" s="980"/>
      <c r="BX9" s="980"/>
      <c r="BY9" s="980"/>
      <c r="BZ9" s="980"/>
      <c r="CA9" s="980"/>
      <c r="CB9" s="980"/>
      <c r="CC9" s="980"/>
      <c r="CD9" s="980"/>
      <c r="CE9" s="980"/>
      <c r="CF9" s="980"/>
      <c r="CG9" s="1001"/>
      <c r="CH9" s="976">
        <v>4</v>
      </c>
      <c r="CI9" s="977"/>
      <c r="CJ9" s="977"/>
      <c r="CK9" s="977"/>
      <c r="CL9" s="978"/>
      <c r="CM9" s="976">
        <v>104</v>
      </c>
      <c r="CN9" s="977"/>
      <c r="CO9" s="977"/>
      <c r="CP9" s="977"/>
      <c r="CQ9" s="978"/>
      <c r="CR9" s="976">
        <v>26</v>
      </c>
      <c r="CS9" s="977"/>
      <c r="CT9" s="977"/>
      <c r="CU9" s="977"/>
      <c r="CV9" s="978"/>
      <c r="CW9" s="976" t="s">
        <v>489</v>
      </c>
      <c r="CX9" s="977"/>
      <c r="CY9" s="977"/>
      <c r="CZ9" s="977"/>
      <c r="DA9" s="978"/>
      <c r="DB9" s="976" t="s">
        <v>489</v>
      </c>
      <c r="DC9" s="977"/>
      <c r="DD9" s="977"/>
      <c r="DE9" s="977"/>
      <c r="DF9" s="978"/>
      <c r="DG9" s="976" t="s">
        <v>489</v>
      </c>
      <c r="DH9" s="977"/>
      <c r="DI9" s="977"/>
      <c r="DJ9" s="977"/>
      <c r="DK9" s="978"/>
      <c r="DL9" s="976" t="s">
        <v>489</v>
      </c>
      <c r="DM9" s="977"/>
      <c r="DN9" s="977"/>
      <c r="DO9" s="977"/>
      <c r="DP9" s="978"/>
      <c r="DQ9" s="976" t="s">
        <v>489</v>
      </c>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561</v>
      </c>
      <c r="BT10" s="980"/>
      <c r="BU10" s="980"/>
      <c r="BV10" s="980"/>
      <c r="BW10" s="980"/>
      <c r="BX10" s="980"/>
      <c r="BY10" s="980"/>
      <c r="BZ10" s="980"/>
      <c r="CA10" s="980"/>
      <c r="CB10" s="980"/>
      <c r="CC10" s="980"/>
      <c r="CD10" s="980"/>
      <c r="CE10" s="980"/>
      <c r="CF10" s="980"/>
      <c r="CG10" s="1001"/>
      <c r="CH10" s="976">
        <v>22</v>
      </c>
      <c r="CI10" s="977"/>
      <c r="CJ10" s="977"/>
      <c r="CK10" s="977"/>
      <c r="CL10" s="978"/>
      <c r="CM10" s="976">
        <v>231</v>
      </c>
      <c r="CN10" s="977"/>
      <c r="CO10" s="977"/>
      <c r="CP10" s="977"/>
      <c r="CQ10" s="978"/>
      <c r="CR10" s="976">
        <v>80</v>
      </c>
      <c r="CS10" s="977"/>
      <c r="CT10" s="977"/>
      <c r="CU10" s="977"/>
      <c r="CV10" s="978"/>
      <c r="CW10" s="976" t="s">
        <v>489</v>
      </c>
      <c r="CX10" s="977"/>
      <c r="CY10" s="977"/>
      <c r="CZ10" s="977"/>
      <c r="DA10" s="978"/>
      <c r="DB10" s="976">
        <v>700</v>
      </c>
      <c r="DC10" s="977"/>
      <c r="DD10" s="977"/>
      <c r="DE10" s="977"/>
      <c r="DF10" s="978"/>
      <c r="DG10" s="976" t="s">
        <v>489</v>
      </c>
      <c r="DH10" s="977"/>
      <c r="DI10" s="977"/>
      <c r="DJ10" s="977"/>
      <c r="DK10" s="978"/>
      <c r="DL10" s="976" t="s">
        <v>489</v>
      </c>
      <c r="DM10" s="977"/>
      <c r="DN10" s="977"/>
      <c r="DO10" s="977"/>
      <c r="DP10" s="978"/>
      <c r="DQ10" s="976" t="s">
        <v>489</v>
      </c>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562</v>
      </c>
      <c r="BT11" s="980"/>
      <c r="BU11" s="980"/>
      <c r="BV11" s="980"/>
      <c r="BW11" s="980"/>
      <c r="BX11" s="980"/>
      <c r="BY11" s="980"/>
      <c r="BZ11" s="980"/>
      <c r="CA11" s="980"/>
      <c r="CB11" s="980"/>
      <c r="CC11" s="980"/>
      <c r="CD11" s="980"/>
      <c r="CE11" s="980"/>
      <c r="CF11" s="980"/>
      <c r="CG11" s="1001"/>
      <c r="CH11" s="976">
        <v>-10</v>
      </c>
      <c r="CI11" s="977"/>
      <c r="CJ11" s="977"/>
      <c r="CK11" s="977"/>
      <c r="CL11" s="978"/>
      <c r="CM11" s="976">
        <v>112</v>
      </c>
      <c r="CN11" s="977"/>
      <c r="CO11" s="977"/>
      <c r="CP11" s="977"/>
      <c r="CQ11" s="978"/>
      <c r="CR11" s="976">
        <v>46</v>
      </c>
      <c r="CS11" s="977"/>
      <c r="CT11" s="977"/>
      <c r="CU11" s="977"/>
      <c r="CV11" s="978"/>
      <c r="CW11" s="976" t="s">
        <v>489</v>
      </c>
      <c r="CX11" s="977"/>
      <c r="CY11" s="977"/>
      <c r="CZ11" s="977"/>
      <c r="DA11" s="978"/>
      <c r="DB11" s="976" t="s">
        <v>489</v>
      </c>
      <c r="DC11" s="977"/>
      <c r="DD11" s="977"/>
      <c r="DE11" s="977"/>
      <c r="DF11" s="978"/>
      <c r="DG11" s="976" t="s">
        <v>489</v>
      </c>
      <c r="DH11" s="977"/>
      <c r="DI11" s="977"/>
      <c r="DJ11" s="977"/>
      <c r="DK11" s="978"/>
      <c r="DL11" s="976" t="s">
        <v>489</v>
      </c>
      <c r="DM11" s="977"/>
      <c r="DN11" s="977"/>
      <c r="DO11" s="977"/>
      <c r="DP11" s="978"/>
      <c r="DQ11" s="976" t="s">
        <v>489</v>
      </c>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t="s">
        <v>563</v>
      </c>
      <c r="BT12" s="980"/>
      <c r="BU12" s="980"/>
      <c r="BV12" s="980"/>
      <c r="BW12" s="980"/>
      <c r="BX12" s="980"/>
      <c r="BY12" s="980"/>
      <c r="BZ12" s="980"/>
      <c r="CA12" s="980"/>
      <c r="CB12" s="980"/>
      <c r="CC12" s="980"/>
      <c r="CD12" s="980"/>
      <c r="CE12" s="980"/>
      <c r="CF12" s="980"/>
      <c r="CG12" s="1001"/>
      <c r="CH12" s="976">
        <v>-5</v>
      </c>
      <c r="CI12" s="977"/>
      <c r="CJ12" s="977"/>
      <c r="CK12" s="977"/>
      <c r="CL12" s="978"/>
      <c r="CM12" s="976">
        <v>22</v>
      </c>
      <c r="CN12" s="977"/>
      <c r="CO12" s="977"/>
      <c r="CP12" s="977"/>
      <c r="CQ12" s="978"/>
      <c r="CR12" s="976">
        <v>5</v>
      </c>
      <c r="CS12" s="977"/>
      <c r="CT12" s="977"/>
      <c r="CU12" s="977"/>
      <c r="CV12" s="978"/>
      <c r="CW12" s="976" t="s">
        <v>489</v>
      </c>
      <c r="CX12" s="977"/>
      <c r="CY12" s="977"/>
      <c r="CZ12" s="977"/>
      <c r="DA12" s="978"/>
      <c r="DB12" s="976" t="s">
        <v>489</v>
      </c>
      <c r="DC12" s="977"/>
      <c r="DD12" s="977"/>
      <c r="DE12" s="977"/>
      <c r="DF12" s="978"/>
      <c r="DG12" s="976" t="s">
        <v>489</v>
      </c>
      <c r="DH12" s="977"/>
      <c r="DI12" s="977"/>
      <c r="DJ12" s="977"/>
      <c r="DK12" s="978"/>
      <c r="DL12" s="976" t="s">
        <v>489</v>
      </c>
      <c r="DM12" s="977"/>
      <c r="DN12" s="977"/>
      <c r="DO12" s="977"/>
      <c r="DP12" s="978"/>
      <c r="DQ12" s="976" t="s">
        <v>489</v>
      </c>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t="s">
        <v>564</v>
      </c>
      <c r="BT13" s="980"/>
      <c r="BU13" s="980"/>
      <c r="BV13" s="980"/>
      <c r="BW13" s="980"/>
      <c r="BX13" s="980"/>
      <c r="BY13" s="980"/>
      <c r="BZ13" s="980"/>
      <c r="CA13" s="980"/>
      <c r="CB13" s="980"/>
      <c r="CC13" s="980"/>
      <c r="CD13" s="980"/>
      <c r="CE13" s="980"/>
      <c r="CF13" s="980"/>
      <c r="CG13" s="1001"/>
      <c r="CH13" s="976">
        <v>-15</v>
      </c>
      <c r="CI13" s="977"/>
      <c r="CJ13" s="977"/>
      <c r="CK13" s="977"/>
      <c r="CL13" s="978"/>
      <c r="CM13" s="976">
        <v>414</v>
      </c>
      <c r="CN13" s="977"/>
      <c r="CO13" s="977"/>
      <c r="CP13" s="977"/>
      <c r="CQ13" s="978"/>
      <c r="CR13" s="976">
        <v>13</v>
      </c>
      <c r="CS13" s="977"/>
      <c r="CT13" s="977"/>
      <c r="CU13" s="977"/>
      <c r="CV13" s="978"/>
      <c r="CW13" s="976" t="s">
        <v>489</v>
      </c>
      <c r="CX13" s="977"/>
      <c r="CY13" s="977"/>
      <c r="CZ13" s="977"/>
      <c r="DA13" s="978"/>
      <c r="DB13" s="976" t="s">
        <v>489</v>
      </c>
      <c r="DC13" s="977"/>
      <c r="DD13" s="977"/>
      <c r="DE13" s="977"/>
      <c r="DF13" s="978"/>
      <c r="DG13" s="976" t="s">
        <v>489</v>
      </c>
      <c r="DH13" s="977"/>
      <c r="DI13" s="977"/>
      <c r="DJ13" s="977"/>
      <c r="DK13" s="978"/>
      <c r="DL13" s="976" t="s">
        <v>489</v>
      </c>
      <c r="DM13" s="977"/>
      <c r="DN13" s="977"/>
      <c r="DO13" s="977"/>
      <c r="DP13" s="978"/>
      <c r="DQ13" s="976" t="s">
        <v>489</v>
      </c>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t="s">
        <v>565</v>
      </c>
      <c r="BT14" s="980"/>
      <c r="BU14" s="980"/>
      <c r="BV14" s="980"/>
      <c r="BW14" s="980"/>
      <c r="BX14" s="980"/>
      <c r="BY14" s="980"/>
      <c r="BZ14" s="980"/>
      <c r="CA14" s="980"/>
      <c r="CB14" s="980"/>
      <c r="CC14" s="980"/>
      <c r="CD14" s="980"/>
      <c r="CE14" s="980"/>
      <c r="CF14" s="980"/>
      <c r="CG14" s="1001"/>
      <c r="CH14" s="976">
        <v>11</v>
      </c>
      <c r="CI14" s="977"/>
      <c r="CJ14" s="977"/>
      <c r="CK14" s="977"/>
      <c r="CL14" s="978"/>
      <c r="CM14" s="976">
        <v>93</v>
      </c>
      <c r="CN14" s="977"/>
      <c r="CO14" s="977"/>
      <c r="CP14" s="977"/>
      <c r="CQ14" s="978"/>
      <c r="CR14" s="976">
        <v>20</v>
      </c>
      <c r="CS14" s="977"/>
      <c r="CT14" s="977"/>
      <c r="CU14" s="977"/>
      <c r="CV14" s="978"/>
      <c r="CW14" s="976" t="s">
        <v>489</v>
      </c>
      <c r="CX14" s="977"/>
      <c r="CY14" s="977"/>
      <c r="CZ14" s="977"/>
      <c r="DA14" s="978"/>
      <c r="DB14" s="976" t="s">
        <v>489</v>
      </c>
      <c r="DC14" s="977"/>
      <c r="DD14" s="977"/>
      <c r="DE14" s="977"/>
      <c r="DF14" s="978"/>
      <c r="DG14" s="976" t="s">
        <v>489</v>
      </c>
      <c r="DH14" s="977"/>
      <c r="DI14" s="977"/>
      <c r="DJ14" s="977"/>
      <c r="DK14" s="978"/>
      <c r="DL14" s="976" t="s">
        <v>489</v>
      </c>
      <c r="DM14" s="977"/>
      <c r="DN14" s="977"/>
      <c r="DO14" s="977"/>
      <c r="DP14" s="978"/>
      <c r="DQ14" s="976" t="s">
        <v>489</v>
      </c>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t="s">
        <v>567</v>
      </c>
      <c r="BS15" s="979" t="s">
        <v>566</v>
      </c>
      <c r="BT15" s="980"/>
      <c r="BU15" s="980"/>
      <c r="BV15" s="980"/>
      <c r="BW15" s="980"/>
      <c r="BX15" s="980"/>
      <c r="BY15" s="980"/>
      <c r="BZ15" s="980"/>
      <c r="CA15" s="980"/>
      <c r="CB15" s="980"/>
      <c r="CC15" s="980"/>
      <c r="CD15" s="980"/>
      <c r="CE15" s="980"/>
      <c r="CF15" s="980"/>
      <c r="CG15" s="1001"/>
      <c r="CH15" s="976" t="s">
        <v>557</v>
      </c>
      <c r="CI15" s="977"/>
      <c r="CJ15" s="977"/>
      <c r="CK15" s="977"/>
      <c r="CL15" s="978"/>
      <c r="CM15" s="976" t="s">
        <v>557</v>
      </c>
      <c r="CN15" s="977"/>
      <c r="CO15" s="977"/>
      <c r="CP15" s="977"/>
      <c r="CQ15" s="978"/>
      <c r="CR15" s="976" t="s">
        <v>489</v>
      </c>
      <c r="CS15" s="977"/>
      <c r="CT15" s="977"/>
      <c r="CU15" s="977"/>
      <c r="CV15" s="978"/>
      <c r="CW15" s="976" t="s">
        <v>489</v>
      </c>
      <c r="CX15" s="977"/>
      <c r="CY15" s="977"/>
      <c r="CZ15" s="977"/>
      <c r="DA15" s="978"/>
      <c r="DB15" s="976" t="s">
        <v>489</v>
      </c>
      <c r="DC15" s="977"/>
      <c r="DD15" s="977"/>
      <c r="DE15" s="977"/>
      <c r="DF15" s="978"/>
      <c r="DG15" s="976" t="s">
        <v>489</v>
      </c>
      <c r="DH15" s="977"/>
      <c r="DI15" s="977"/>
      <c r="DJ15" s="977"/>
      <c r="DK15" s="978"/>
      <c r="DL15" s="976">
        <v>379</v>
      </c>
      <c r="DM15" s="977"/>
      <c r="DN15" s="977"/>
      <c r="DO15" s="977"/>
      <c r="DP15" s="978"/>
      <c r="DQ15" s="976" t="s">
        <v>489</v>
      </c>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377</v>
      </c>
      <c r="B23" s="924" t="s">
        <v>378</v>
      </c>
      <c r="C23" s="925"/>
      <c r="D23" s="925"/>
      <c r="E23" s="925"/>
      <c r="F23" s="925"/>
      <c r="G23" s="925"/>
      <c r="H23" s="925"/>
      <c r="I23" s="925"/>
      <c r="J23" s="925"/>
      <c r="K23" s="925"/>
      <c r="L23" s="925"/>
      <c r="M23" s="925"/>
      <c r="N23" s="925"/>
      <c r="O23" s="925"/>
      <c r="P23" s="935"/>
      <c r="Q23" s="1054">
        <v>51110</v>
      </c>
      <c r="R23" s="1048"/>
      <c r="S23" s="1048"/>
      <c r="T23" s="1048"/>
      <c r="U23" s="1048"/>
      <c r="V23" s="1048">
        <v>49454</v>
      </c>
      <c r="W23" s="1048"/>
      <c r="X23" s="1048"/>
      <c r="Y23" s="1048"/>
      <c r="Z23" s="1048"/>
      <c r="AA23" s="1048">
        <v>1656</v>
      </c>
      <c r="AB23" s="1048"/>
      <c r="AC23" s="1048"/>
      <c r="AD23" s="1048"/>
      <c r="AE23" s="1055"/>
      <c r="AF23" s="1056">
        <v>1301</v>
      </c>
      <c r="AG23" s="1048"/>
      <c r="AH23" s="1048"/>
      <c r="AI23" s="1048"/>
      <c r="AJ23" s="1057"/>
      <c r="AK23" s="1058"/>
      <c r="AL23" s="1059"/>
      <c r="AM23" s="1059"/>
      <c r="AN23" s="1059"/>
      <c r="AO23" s="1059"/>
      <c r="AP23" s="1048">
        <v>35965</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356</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363</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389</v>
      </c>
      <c r="C28" s="1035"/>
      <c r="D28" s="1035"/>
      <c r="E28" s="1035"/>
      <c r="F28" s="1035"/>
      <c r="G28" s="1035"/>
      <c r="H28" s="1035"/>
      <c r="I28" s="1035"/>
      <c r="J28" s="1035"/>
      <c r="K28" s="1035"/>
      <c r="L28" s="1035"/>
      <c r="M28" s="1035"/>
      <c r="N28" s="1035"/>
      <c r="O28" s="1035"/>
      <c r="P28" s="1036"/>
      <c r="Q28" s="1037">
        <v>8488</v>
      </c>
      <c r="R28" s="1038"/>
      <c r="S28" s="1038"/>
      <c r="T28" s="1038"/>
      <c r="U28" s="1038"/>
      <c r="V28" s="1038">
        <v>8420</v>
      </c>
      <c r="W28" s="1038"/>
      <c r="X28" s="1038"/>
      <c r="Y28" s="1038"/>
      <c r="Z28" s="1038"/>
      <c r="AA28" s="1038">
        <v>68</v>
      </c>
      <c r="AB28" s="1038"/>
      <c r="AC28" s="1038"/>
      <c r="AD28" s="1038"/>
      <c r="AE28" s="1039"/>
      <c r="AF28" s="1040">
        <v>68</v>
      </c>
      <c r="AG28" s="1038"/>
      <c r="AH28" s="1038"/>
      <c r="AI28" s="1038"/>
      <c r="AJ28" s="1041"/>
      <c r="AK28" s="1029">
        <v>737</v>
      </c>
      <c r="AL28" s="1030"/>
      <c r="AM28" s="1030"/>
      <c r="AN28" s="1030"/>
      <c r="AO28" s="1030"/>
      <c r="AP28" s="1030" t="s">
        <v>550</v>
      </c>
      <c r="AQ28" s="1030"/>
      <c r="AR28" s="1030"/>
      <c r="AS28" s="1030"/>
      <c r="AT28" s="1030"/>
      <c r="AU28" s="1030" t="s">
        <v>550</v>
      </c>
      <c r="AV28" s="1030"/>
      <c r="AW28" s="1030"/>
      <c r="AX28" s="1030"/>
      <c r="AY28" s="1030"/>
      <c r="AZ28" s="1031" t="s">
        <v>550</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390</v>
      </c>
      <c r="C29" s="1018"/>
      <c r="D29" s="1018"/>
      <c r="E29" s="1018"/>
      <c r="F29" s="1018"/>
      <c r="G29" s="1018"/>
      <c r="H29" s="1018"/>
      <c r="I29" s="1018"/>
      <c r="J29" s="1018"/>
      <c r="K29" s="1018"/>
      <c r="L29" s="1018"/>
      <c r="M29" s="1018"/>
      <c r="N29" s="1018"/>
      <c r="O29" s="1018"/>
      <c r="P29" s="1019"/>
      <c r="Q29" s="1025">
        <v>79</v>
      </c>
      <c r="R29" s="1026"/>
      <c r="S29" s="1026"/>
      <c r="T29" s="1026"/>
      <c r="U29" s="1026"/>
      <c r="V29" s="1026">
        <v>72</v>
      </c>
      <c r="W29" s="1026"/>
      <c r="X29" s="1026"/>
      <c r="Y29" s="1026"/>
      <c r="Z29" s="1026"/>
      <c r="AA29" s="1026">
        <v>7</v>
      </c>
      <c r="AB29" s="1026"/>
      <c r="AC29" s="1026"/>
      <c r="AD29" s="1026"/>
      <c r="AE29" s="1027"/>
      <c r="AF29" s="1022">
        <v>7</v>
      </c>
      <c r="AG29" s="1023"/>
      <c r="AH29" s="1023"/>
      <c r="AI29" s="1023"/>
      <c r="AJ29" s="1024"/>
      <c r="AK29" s="967">
        <v>26</v>
      </c>
      <c r="AL29" s="958"/>
      <c r="AM29" s="958"/>
      <c r="AN29" s="958"/>
      <c r="AO29" s="958"/>
      <c r="AP29" s="958">
        <v>6</v>
      </c>
      <c r="AQ29" s="958"/>
      <c r="AR29" s="958"/>
      <c r="AS29" s="958"/>
      <c r="AT29" s="958"/>
      <c r="AU29" s="958">
        <v>1</v>
      </c>
      <c r="AV29" s="958"/>
      <c r="AW29" s="958"/>
      <c r="AX29" s="958"/>
      <c r="AY29" s="958"/>
      <c r="AZ29" s="1028" t="s">
        <v>550</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391</v>
      </c>
      <c r="C30" s="1018"/>
      <c r="D30" s="1018"/>
      <c r="E30" s="1018"/>
      <c r="F30" s="1018"/>
      <c r="G30" s="1018"/>
      <c r="H30" s="1018"/>
      <c r="I30" s="1018"/>
      <c r="J30" s="1018"/>
      <c r="K30" s="1018"/>
      <c r="L30" s="1018"/>
      <c r="M30" s="1018"/>
      <c r="N30" s="1018"/>
      <c r="O30" s="1018"/>
      <c r="P30" s="1019"/>
      <c r="Q30" s="1025">
        <v>10395</v>
      </c>
      <c r="R30" s="1026"/>
      <c r="S30" s="1026"/>
      <c r="T30" s="1026"/>
      <c r="U30" s="1026"/>
      <c r="V30" s="1026">
        <v>9923</v>
      </c>
      <c r="W30" s="1026"/>
      <c r="X30" s="1026"/>
      <c r="Y30" s="1026"/>
      <c r="Z30" s="1026"/>
      <c r="AA30" s="1026">
        <v>472</v>
      </c>
      <c r="AB30" s="1026"/>
      <c r="AC30" s="1026"/>
      <c r="AD30" s="1026"/>
      <c r="AE30" s="1027"/>
      <c r="AF30" s="1022">
        <v>472</v>
      </c>
      <c r="AG30" s="1023"/>
      <c r="AH30" s="1023"/>
      <c r="AI30" s="1023"/>
      <c r="AJ30" s="1024"/>
      <c r="AK30" s="967">
        <v>1821</v>
      </c>
      <c r="AL30" s="958"/>
      <c r="AM30" s="958"/>
      <c r="AN30" s="958"/>
      <c r="AO30" s="958"/>
      <c r="AP30" s="958" t="s">
        <v>550</v>
      </c>
      <c r="AQ30" s="958"/>
      <c r="AR30" s="958"/>
      <c r="AS30" s="958"/>
      <c r="AT30" s="958"/>
      <c r="AU30" s="958" t="s">
        <v>550</v>
      </c>
      <c r="AV30" s="958"/>
      <c r="AW30" s="958"/>
      <c r="AX30" s="958"/>
      <c r="AY30" s="958"/>
      <c r="AZ30" s="1028" t="s">
        <v>550</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392</v>
      </c>
      <c r="C31" s="1018"/>
      <c r="D31" s="1018"/>
      <c r="E31" s="1018"/>
      <c r="F31" s="1018"/>
      <c r="G31" s="1018"/>
      <c r="H31" s="1018"/>
      <c r="I31" s="1018"/>
      <c r="J31" s="1018"/>
      <c r="K31" s="1018"/>
      <c r="L31" s="1018"/>
      <c r="M31" s="1018"/>
      <c r="N31" s="1018"/>
      <c r="O31" s="1018"/>
      <c r="P31" s="1019"/>
      <c r="Q31" s="1025">
        <v>1505</v>
      </c>
      <c r="R31" s="1026"/>
      <c r="S31" s="1026"/>
      <c r="T31" s="1026"/>
      <c r="U31" s="1026"/>
      <c r="V31" s="1026">
        <v>1466</v>
      </c>
      <c r="W31" s="1026"/>
      <c r="X31" s="1026"/>
      <c r="Y31" s="1026"/>
      <c r="Z31" s="1026"/>
      <c r="AA31" s="1026">
        <v>39</v>
      </c>
      <c r="AB31" s="1026"/>
      <c r="AC31" s="1026"/>
      <c r="AD31" s="1026"/>
      <c r="AE31" s="1027"/>
      <c r="AF31" s="1022">
        <v>39</v>
      </c>
      <c r="AG31" s="1023"/>
      <c r="AH31" s="1023"/>
      <c r="AI31" s="1023"/>
      <c r="AJ31" s="1024"/>
      <c r="AK31" s="967">
        <v>360</v>
      </c>
      <c r="AL31" s="958"/>
      <c r="AM31" s="958"/>
      <c r="AN31" s="958"/>
      <c r="AO31" s="958"/>
      <c r="AP31" s="958" t="s">
        <v>550</v>
      </c>
      <c r="AQ31" s="958"/>
      <c r="AR31" s="958"/>
      <c r="AS31" s="958"/>
      <c r="AT31" s="958"/>
      <c r="AU31" s="958" t="s">
        <v>550</v>
      </c>
      <c r="AV31" s="958"/>
      <c r="AW31" s="958"/>
      <c r="AX31" s="958"/>
      <c r="AY31" s="958"/>
      <c r="AZ31" s="1028" t="s">
        <v>550</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393</v>
      </c>
      <c r="C32" s="1018"/>
      <c r="D32" s="1018"/>
      <c r="E32" s="1018"/>
      <c r="F32" s="1018"/>
      <c r="G32" s="1018"/>
      <c r="H32" s="1018"/>
      <c r="I32" s="1018"/>
      <c r="J32" s="1018"/>
      <c r="K32" s="1018"/>
      <c r="L32" s="1018"/>
      <c r="M32" s="1018"/>
      <c r="N32" s="1018"/>
      <c r="O32" s="1018"/>
      <c r="P32" s="1019"/>
      <c r="Q32" s="1025">
        <v>2374</v>
      </c>
      <c r="R32" s="1026"/>
      <c r="S32" s="1026"/>
      <c r="T32" s="1026"/>
      <c r="U32" s="1026"/>
      <c r="V32" s="1026">
        <v>2096</v>
      </c>
      <c r="W32" s="1026"/>
      <c r="X32" s="1026"/>
      <c r="Y32" s="1026"/>
      <c r="Z32" s="1026"/>
      <c r="AA32" s="1026">
        <v>278</v>
      </c>
      <c r="AB32" s="1026"/>
      <c r="AC32" s="1026"/>
      <c r="AD32" s="1026"/>
      <c r="AE32" s="1027"/>
      <c r="AF32" s="1022">
        <v>2296</v>
      </c>
      <c r="AG32" s="1023"/>
      <c r="AH32" s="1023"/>
      <c r="AI32" s="1023"/>
      <c r="AJ32" s="1024"/>
      <c r="AK32" s="967">
        <v>85</v>
      </c>
      <c r="AL32" s="958"/>
      <c r="AM32" s="958"/>
      <c r="AN32" s="958"/>
      <c r="AO32" s="958"/>
      <c r="AP32" s="958">
        <v>8893</v>
      </c>
      <c r="AQ32" s="958"/>
      <c r="AR32" s="958"/>
      <c r="AS32" s="958"/>
      <c r="AT32" s="958"/>
      <c r="AU32" s="958">
        <v>1850</v>
      </c>
      <c r="AV32" s="958"/>
      <c r="AW32" s="958"/>
      <c r="AX32" s="958"/>
      <c r="AY32" s="958"/>
      <c r="AZ32" s="1028" t="s">
        <v>550</v>
      </c>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395</v>
      </c>
      <c r="C33" s="1018"/>
      <c r="D33" s="1018"/>
      <c r="E33" s="1018"/>
      <c r="F33" s="1018"/>
      <c r="G33" s="1018"/>
      <c r="H33" s="1018"/>
      <c r="I33" s="1018"/>
      <c r="J33" s="1018"/>
      <c r="K33" s="1018"/>
      <c r="L33" s="1018"/>
      <c r="M33" s="1018"/>
      <c r="N33" s="1018"/>
      <c r="O33" s="1018"/>
      <c r="P33" s="1019"/>
      <c r="Q33" s="1025">
        <v>5151</v>
      </c>
      <c r="R33" s="1026"/>
      <c r="S33" s="1026"/>
      <c r="T33" s="1026"/>
      <c r="U33" s="1026"/>
      <c r="V33" s="1026">
        <v>4733</v>
      </c>
      <c r="W33" s="1026"/>
      <c r="X33" s="1026"/>
      <c r="Y33" s="1026"/>
      <c r="Z33" s="1026"/>
      <c r="AA33" s="1026">
        <v>418</v>
      </c>
      <c r="AB33" s="1026"/>
      <c r="AC33" s="1026"/>
      <c r="AD33" s="1026"/>
      <c r="AE33" s="1027"/>
      <c r="AF33" s="1022">
        <v>1948</v>
      </c>
      <c r="AG33" s="1023"/>
      <c r="AH33" s="1023"/>
      <c r="AI33" s="1023"/>
      <c r="AJ33" s="1024"/>
      <c r="AK33" s="967">
        <v>2149</v>
      </c>
      <c r="AL33" s="958"/>
      <c r="AM33" s="958"/>
      <c r="AN33" s="958"/>
      <c r="AO33" s="958"/>
      <c r="AP33" s="958">
        <v>37781</v>
      </c>
      <c r="AQ33" s="958"/>
      <c r="AR33" s="958"/>
      <c r="AS33" s="958"/>
      <c r="AT33" s="958"/>
      <c r="AU33" s="958">
        <v>28827</v>
      </c>
      <c r="AV33" s="958"/>
      <c r="AW33" s="958"/>
      <c r="AX33" s="958"/>
      <c r="AY33" s="958"/>
      <c r="AZ33" s="1028" t="s">
        <v>550</v>
      </c>
      <c r="BA33" s="1028"/>
      <c r="BB33" s="1028"/>
      <c r="BC33" s="1028"/>
      <c r="BD33" s="1028"/>
      <c r="BE33" s="959" t="s">
        <v>394</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396</v>
      </c>
      <c r="C34" s="1018"/>
      <c r="D34" s="1018"/>
      <c r="E34" s="1018"/>
      <c r="F34" s="1018"/>
      <c r="G34" s="1018"/>
      <c r="H34" s="1018"/>
      <c r="I34" s="1018"/>
      <c r="J34" s="1018"/>
      <c r="K34" s="1018"/>
      <c r="L34" s="1018"/>
      <c r="M34" s="1018"/>
      <c r="N34" s="1018"/>
      <c r="O34" s="1018"/>
      <c r="P34" s="1019"/>
      <c r="Q34" s="1025">
        <v>111</v>
      </c>
      <c r="R34" s="1026"/>
      <c r="S34" s="1026"/>
      <c r="T34" s="1026"/>
      <c r="U34" s="1026"/>
      <c r="V34" s="1026">
        <v>101</v>
      </c>
      <c r="W34" s="1026"/>
      <c r="X34" s="1026"/>
      <c r="Y34" s="1026"/>
      <c r="Z34" s="1026"/>
      <c r="AA34" s="1026">
        <v>10</v>
      </c>
      <c r="AB34" s="1026"/>
      <c r="AC34" s="1026"/>
      <c r="AD34" s="1026"/>
      <c r="AE34" s="1027"/>
      <c r="AF34" s="1022">
        <v>10</v>
      </c>
      <c r="AG34" s="1023"/>
      <c r="AH34" s="1023"/>
      <c r="AI34" s="1023"/>
      <c r="AJ34" s="1024"/>
      <c r="AK34" s="967" t="s">
        <v>550</v>
      </c>
      <c r="AL34" s="958"/>
      <c r="AM34" s="958"/>
      <c r="AN34" s="958"/>
      <c r="AO34" s="958"/>
      <c r="AP34" s="958" t="s">
        <v>550</v>
      </c>
      <c r="AQ34" s="958"/>
      <c r="AR34" s="958"/>
      <c r="AS34" s="958"/>
      <c r="AT34" s="958"/>
      <c r="AU34" s="958" t="s">
        <v>550</v>
      </c>
      <c r="AV34" s="958"/>
      <c r="AW34" s="958"/>
      <c r="AX34" s="958"/>
      <c r="AY34" s="958"/>
      <c r="AZ34" s="1028" t="s">
        <v>550</v>
      </c>
      <c r="BA34" s="1028"/>
      <c r="BB34" s="1028"/>
      <c r="BC34" s="1028"/>
      <c r="BD34" s="1028"/>
      <c r="BE34" s="959" t="s">
        <v>397</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398</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377</v>
      </c>
      <c r="B63" s="924" t="s">
        <v>399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4840</v>
      </c>
      <c r="AG63" s="946"/>
      <c r="AH63" s="946"/>
      <c r="AI63" s="946"/>
      <c r="AJ63" s="1009"/>
      <c r="AK63" s="1010"/>
      <c r="AL63" s="950"/>
      <c r="AM63" s="950"/>
      <c r="AN63" s="950"/>
      <c r="AO63" s="950"/>
      <c r="AP63" s="946">
        <v>46680</v>
      </c>
      <c r="AQ63" s="946"/>
      <c r="AR63" s="946"/>
      <c r="AS63" s="946"/>
      <c r="AT63" s="946"/>
      <c r="AU63" s="946">
        <v>30678</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401</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402</v>
      </c>
      <c r="AV66" s="989"/>
      <c r="AW66" s="989"/>
      <c r="AX66" s="989"/>
      <c r="AY66" s="990"/>
      <c r="AZ66" s="988" t="s">
        <v>363</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551</v>
      </c>
      <c r="C68" s="973"/>
      <c r="D68" s="973"/>
      <c r="E68" s="973"/>
      <c r="F68" s="973"/>
      <c r="G68" s="973"/>
      <c r="H68" s="973"/>
      <c r="I68" s="973"/>
      <c r="J68" s="973"/>
      <c r="K68" s="973"/>
      <c r="L68" s="973"/>
      <c r="M68" s="973"/>
      <c r="N68" s="973"/>
      <c r="O68" s="973"/>
      <c r="P68" s="974"/>
      <c r="Q68" s="975">
        <v>19960</v>
      </c>
      <c r="R68" s="969"/>
      <c r="S68" s="969"/>
      <c r="T68" s="969"/>
      <c r="U68" s="969"/>
      <c r="V68" s="969">
        <v>20955</v>
      </c>
      <c r="W68" s="969"/>
      <c r="X68" s="969"/>
      <c r="Y68" s="969"/>
      <c r="Z68" s="969"/>
      <c r="AA68" s="969">
        <v>-995</v>
      </c>
      <c r="AB68" s="969"/>
      <c r="AC68" s="969"/>
      <c r="AD68" s="969"/>
      <c r="AE68" s="969"/>
      <c r="AF68" s="969">
        <v>-202</v>
      </c>
      <c r="AG68" s="969"/>
      <c r="AH68" s="969"/>
      <c r="AI68" s="969"/>
      <c r="AJ68" s="969"/>
      <c r="AK68" s="969" t="s">
        <v>557</v>
      </c>
      <c r="AL68" s="969"/>
      <c r="AM68" s="969"/>
      <c r="AN68" s="969"/>
      <c r="AO68" s="969"/>
      <c r="AP68" s="969">
        <v>19006</v>
      </c>
      <c r="AQ68" s="969"/>
      <c r="AR68" s="969"/>
      <c r="AS68" s="969"/>
      <c r="AT68" s="969"/>
      <c r="AU68" s="969">
        <v>9169</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552</v>
      </c>
      <c r="C69" s="962"/>
      <c r="D69" s="962"/>
      <c r="E69" s="962"/>
      <c r="F69" s="962"/>
      <c r="G69" s="962"/>
      <c r="H69" s="962"/>
      <c r="I69" s="962"/>
      <c r="J69" s="962"/>
      <c r="K69" s="962"/>
      <c r="L69" s="962"/>
      <c r="M69" s="962"/>
      <c r="N69" s="962"/>
      <c r="O69" s="962"/>
      <c r="P69" s="963"/>
      <c r="Q69" s="964">
        <v>796</v>
      </c>
      <c r="R69" s="958"/>
      <c r="S69" s="958"/>
      <c r="T69" s="958"/>
      <c r="U69" s="958"/>
      <c r="V69" s="958">
        <v>758</v>
      </c>
      <c r="W69" s="958"/>
      <c r="X69" s="958"/>
      <c r="Y69" s="958"/>
      <c r="Z69" s="958"/>
      <c r="AA69" s="958">
        <v>38</v>
      </c>
      <c r="AB69" s="958"/>
      <c r="AC69" s="958"/>
      <c r="AD69" s="958"/>
      <c r="AE69" s="958"/>
      <c r="AF69" s="958">
        <v>38</v>
      </c>
      <c r="AG69" s="958"/>
      <c r="AH69" s="958"/>
      <c r="AI69" s="958"/>
      <c r="AJ69" s="958"/>
      <c r="AK69" s="958" t="s">
        <v>557</v>
      </c>
      <c r="AL69" s="958"/>
      <c r="AM69" s="958"/>
      <c r="AN69" s="958"/>
      <c r="AO69" s="958"/>
      <c r="AP69" s="958" t="s">
        <v>557</v>
      </c>
      <c r="AQ69" s="958"/>
      <c r="AR69" s="958"/>
      <c r="AS69" s="958"/>
      <c r="AT69" s="958"/>
      <c r="AU69" s="958" t="s">
        <v>557</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553</v>
      </c>
      <c r="C70" s="962"/>
      <c r="D70" s="962"/>
      <c r="E70" s="962"/>
      <c r="F70" s="962"/>
      <c r="G70" s="962"/>
      <c r="H70" s="962"/>
      <c r="I70" s="962"/>
      <c r="J70" s="962"/>
      <c r="K70" s="962"/>
      <c r="L70" s="962"/>
      <c r="M70" s="962"/>
      <c r="N70" s="962"/>
      <c r="O70" s="962"/>
      <c r="P70" s="963"/>
      <c r="Q70" s="964">
        <v>115</v>
      </c>
      <c r="R70" s="958"/>
      <c r="S70" s="958"/>
      <c r="T70" s="958"/>
      <c r="U70" s="958"/>
      <c r="V70" s="958">
        <v>112</v>
      </c>
      <c r="W70" s="958"/>
      <c r="X70" s="958"/>
      <c r="Y70" s="958"/>
      <c r="Z70" s="958"/>
      <c r="AA70" s="958">
        <v>3</v>
      </c>
      <c r="AB70" s="958"/>
      <c r="AC70" s="958"/>
      <c r="AD70" s="958"/>
      <c r="AE70" s="958"/>
      <c r="AF70" s="958">
        <v>3</v>
      </c>
      <c r="AG70" s="958"/>
      <c r="AH70" s="958"/>
      <c r="AI70" s="958"/>
      <c r="AJ70" s="958"/>
      <c r="AK70" s="958" t="s">
        <v>557</v>
      </c>
      <c r="AL70" s="958"/>
      <c r="AM70" s="958"/>
      <c r="AN70" s="958"/>
      <c r="AO70" s="958"/>
      <c r="AP70" s="958" t="s">
        <v>557</v>
      </c>
      <c r="AQ70" s="958"/>
      <c r="AR70" s="958"/>
      <c r="AS70" s="958"/>
      <c r="AT70" s="958"/>
      <c r="AU70" s="958" t="s">
        <v>557</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554</v>
      </c>
      <c r="C71" s="962"/>
      <c r="D71" s="962"/>
      <c r="E71" s="962"/>
      <c r="F71" s="962"/>
      <c r="G71" s="962"/>
      <c r="H71" s="962"/>
      <c r="I71" s="962"/>
      <c r="J71" s="962"/>
      <c r="K71" s="962"/>
      <c r="L71" s="962"/>
      <c r="M71" s="962"/>
      <c r="N71" s="962"/>
      <c r="O71" s="962"/>
      <c r="P71" s="963"/>
      <c r="Q71" s="964">
        <v>12127</v>
      </c>
      <c r="R71" s="958"/>
      <c r="S71" s="958"/>
      <c r="T71" s="958"/>
      <c r="U71" s="958"/>
      <c r="V71" s="958">
        <v>11635</v>
      </c>
      <c r="W71" s="958"/>
      <c r="X71" s="958"/>
      <c r="Y71" s="958"/>
      <c r="Z71" s="958"/>
      <c r="AA71" s="958">
        <v>492</v>
      </c>
      <c r="AB71" s="958"/>
      <c r="AC71" s="958"/>
      <c r="AD71" s="958"/>
      <c r="AE71" s="958"/>
      <c r="AF71" s="958">
        <v>492</v>
      </c>
      <c r="AG71" s="958"/>
      <c r="AH71" s="958"/>
      <c r="AI71" s="958"/>
      <c r="AJ71" s="958"/>
      <c r="AK71" s="958" t="s">
        <v>557</v>
      </c>
      <c r="AL71" s="958"/>
      <c r="AM71" s="958"/>
      <c r="AN71" s="958"/>
      <c r="AO71" s="958"/>
      <c r="AP71" s="958" t="s">
        <v>557</v>
      </c>
      <c r="AQ71" s="958"/>
      <c r="AR71" s="958"/>
      <c r="AS71" s="958"/>
      <c r="AT71" s="958"/>
      <c r="AU71" s="958" t="s">
        <v>557</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555</v>
      </c>
      <c r="C72" s="962"/>
      <c r="D72" s="962"/>
      <c r="E72" s="962"/>
      <c r="F72" s="962"/>
      <c r="G72" s="962"/>
      <c r="H72" s="962"/>
      <c r="I72" s="962"/>
      <c r="J72" s="962"/>
      <c r="K72" s="962"/>
      <c r="L72" s="962"/>
      <c r="M72" s="962"/>
      <c r="N72" s="962"/>
      <c r="O72" s="962"/>
      <c r="P72" s="963"/>
      <c r="Q72" s="964">
        <v>784</v>
      </c>
      <c r="R72" s="958"/>
      <c r="S72" s="958"/>
      <c r="T72" s="958"/>
      <c r="U72" s="958"/>
      <c r="V72" s="958">
        <v>370</v>
      </c>
      <c r="W72" s="958"/>
      <c r="X72" s="958"/>
      <c r="Y72" s="958"/>
      <c r="Z72" s="958"/>
      <c r="AA72" s="958">
        <v>414</v>
      </c>
      <c r="AB72" s="958"/>
      <c r="AC72" s="958"/>
      <c r="AD72" s="958"/>
      <c r="AE72" s="958"/>
      <c r="AF72" s="958">
        <v>414</v>
      </c>
      <c r="AG72" s="958"/>
      <c r="AH72" s="958"/>
      <c r="AI72" s="958"/>
      <c r="AJ72" s="958"/>
      <c r="AK72" s="958" t="s">
        <v>557</v>
      </c>
      <c r="AL72" s="958"/>
      <c r="AM72" s="958"/>
      <c r="AN72" s="958"/>
      <c r="AO72" s="958"/>
      <c r="AP72" s="958" t="s">
        <v>557</v>
      </c>
      <c r="AQ72" s="958"/>
      <c r="AR72" s="958"/>
      <c r="AS72" s="958"/>
      <c r="AT72" s="958"/>
      <c r="AU72" s="958" t="s">
        <v>557</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556</v>
      </c>
      <c r="C73" s="962"/>
      <c r="D73" s="962"/>
      <c r="E73" s="962"/>
      <c r="F73" s="962"/>
      <c r="G73" s="962"/>
      <c r="H73" s="962"/>
      <c r="I73" s="962"/>
      <c r="J73" s="962"/>
      <c r="K73" s="962"/>
      <c r="L73" s="962"/>
      <c r="M73" s="962"/>
      <c r="N73" s="962"/>
      <c r="O73" s="962"/>
      <c r="P73" s="963"/>
      <c r="Q73" s="964">
        <v>906481</v>
      </c>
      <c r="R73" s="958"/>
      <c r="S73" s="958"/>
      <c r="T73" s="958"/>
      <c r="U73" s="958"/>
      <c r="V73" s="958">
        <v>887687</v>
      </c>
      <c r="W73" s="958"/>
      <c r="X73" s="958"/>
      <c r="Y73" s="958"/>
      <c r="Z73" s="958"/>
      <c r="AA73" s="958">
        <v>18794</v>
      </c>
      <c r="AB73" s="958"/>
      <c r="AC73" s="958"/>
      <c r="AD73" s="958"/>
      <c r="AE73" s="958"/>
      <c r="AF73" s="958">
        <v>18794</v>
      </c>
      <c r="AG73" s="958"/>
      <c r="AH73" s="958"/>
      <c r="AI73" s="958"/>
      <c r="AJ73" s="958"/>
      <c r="AK73" s="958" t="s">
        <v>557</v>
      </c>
      <c r="AL73" s="958"/>
      <c r="AM73" s="958"/>
      <c r="AN73" s="958"/>
      <c r="AO73" s="958"/>
      <c r="AP73" s="958" t="s">
        <v>557</v>
      </c>
      <c r="AQ73" s="958"/>
      <c r="AR73" s="958"/>
      <c r="AS73" s="958"/>
      <c r="AT73" s="958"/>
      <c r="AU73" s="958" t="s">
        <v>557</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377</v>
      </c>
      <c r="B88" s="924" t="s">
        <v>403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223</v>
      </c>
      <c r="CS102" s="940"/>
      <c r="CT102" s="940"/>
      <c r="CU102" s="940"/>
      <c r="CV102" s="941"/>
      <c r="CW102" s="939"/>
      <c r="CX102" s="940"/>
      <c r="CY102" s="940"/>
      <c r="CZ102" s="940"/>
      <c r="DA102" s="941"/>
      <c r="DB102" s="939">
        <v>700</v>
      </c>
      <c r="DC102" s="940"/>
      <c r="DD102" s="940"/>
      <c r="DE102" s="940"/>
      <c r="DF102" s="941"/>
      <c r="DG102" s="939"/>
      <c r="DH102" s="940"/>
      <c r="DI102" s="940"/>
      <c r="DJ102" s="940"/>
      <c r="DK102" s="941"/>
      <c r="DL102" s="939">
        <v>379</v>
      </c>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412</v>
      </c>
      <c r="AB109" s="883"/>
      <c r="AC109" s="883"/>
      <c r="AD109" s="883"/>
      <c r="AE109" s="884"/>
      <c r="AF109" s="885" t="s">
        <v>413</v>
      </c>
      <c r="AG109" s="883"/>
      <c r="AH109" s="883"/>
      <c r="AI109" s="883"/>
      <c r="AJ109" s="884"/>
      <c r="AK109" s="885" t="s">
        <v>294</v>
      </c>
      <c r="AL109" s="883"/>
      <c r="AM109" s="883"/>
      <c r="AN109" s="883"/>
      <c r="AO109" s="884"/>
      <c r="AP109" s="885" t="s">
        <v>414</v>
      </c>
      <c r="AQ109" s="883"/>
      <c r="AR109" s="883"/>
      <c r="AS109" s="883"/>
      <c r="AT109" s="916"/>
      <c r="AU109" s="882" t="s">
        <v>411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412</v>
      </c>
      <c r="BR109" s="883"/>
      <c r="BS109" s="883"/>
      <c r="BT109" s="883"/>
      <c r="BU109" s="884"/>
      <c r="BV109" s="885" t="s">
        <v>413</v>
      </c>
      <c r="BW109" s="883"/>
      <c r="BX109" s="883"/>
      <c r="BY109" s="883"/>
      <c r="BZ109" s="884"/>
      <c r="CA109" s="885" t="s">
        <v>294</v>
      </c>
      <c r="CB109" s="883"/>
      <c r="CC109" s="883"/>
      <c r="CD109" s="883"/>
      <c r="CE109" s="884"/>
      <c r="CF109" s="923" t="s">
        <v>414</v>
      </c>
      <c r="CG109" s="923"/>
      <c r="CH109" s="923"/>
      <c r="CI109" s="923"/>
      <c r="CJ109" s="923"/>
      <c r="CK109" s="885" t="s">
        <v>415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412</v>
      </c>
      <c r="DH109" s="883"/>
      <c r="DI109" s="883"/>
      <c r="DJ109" s="883"/>
      <c r="DK109" s="884"/>
      <c r="DL109" s="885" t="s">
        <v>413</v>
      </c>
      <c r="DM109" s="883"/>
      <c r="DN109" s="883"/>
      <c r="DO109" s="883"/>
      <c r="DP109" s="884"/>
      <c r="DQ109" s="885" t="s">
        <v>294</v>
      </c>
      <c r="DR109" s="883"/>
      <c r="DS109" s="883"/>
      <c r="DT109" s="883"/>
      <c r="DU109" s="884"/>
      <c r="DV109" s="885" t="s">
        <v>414</v>
      </c>
      <c r="DW109" s="883"/>
      <c r="DX109" s="883"/>
      <c r="DY109" s="883"/>
      <c r="DZ109" s="916"/>
    </row>
    <row r="110" spans="1:131" s="212" customFormat="1" ht="26.25" customHeight="1" x14ac:dyDescent="0.15">
      <c r="A110" s="794" t="s">
        <v>416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6349701</v>
      </c>
      <c r="AB110" s="876"/>
      <c r="AC110" s="876"/>
      <c r="AD110" s="876"/>
      <c r="AE110" s="877"/>
      <c r="AF110" s="878">
        <v>6066118</v>
      </c>
      <c r="AG110" s="876"/>
      <c r="AH110" s="876"/>
      <c r="AI110" s="876"/>
      <c r="AJ110" s="877"/>
      <c r="AK110" s="878">
        <v>5665670</v>
      </c>
      <c r="AL110" s="876"/>
      <c r="AM110" s="876"/>
      <c r="AN110" s="876"/>
      <c r="AO110" s="877"/>
      <c r="AP110" s="879">
        <v>26.7</v>
      </c>
      <c r="AQ110" s="880"/>
      <c r="AR110" s="880"/>
      <c r="AS110" s="880"/>
      <c r="AT110" s="881"/>
      <c r="AU110" s="917" t="s">
        <v>69</v>
      </c>
      <c r="AV110" s="918"/>
      <c r="AW110" s="918"/>
      <c r="AX110" s="918"/>
      <c r="AY110" s="918"/>
      <c r="AZ110" s="847" t="s">
        <v>417</v>
      </c>
      <c r="BA110" s="795"/>
      <c r="BB110" s="795"/>
      <c r="BC110" s="795"/>
      <c r="BD110" s="795"/>
      <c r="BE110" s="795"/>
      <c r="BF110" s="795"/>
      <c r="BG110" s="795"/>
      <c r="BH110" s="795"/>
      <c r="BI110" s="795"/>
      <c r="BJ110" s="795"/>
      <c r="BK110" s="795"/>
      <c r="BL110" s="795"/>
      <c r="BM110" s="795"/>
      <c r="BN110" s="795"/>
      <c r="BO110" s="795"/>
      <c r="BP110" s="796"/>
      <c r="BQ110" s="848">
        <v>43017773</v>
      </c>
      <c r="BR110" s="829"/>
      <c r="BS110" s="829"/>
      <c r="BT110" s="829"/>
      <c r="BU110" s="829"/>
      <c r="BV110" s="829">
        <v>39127316</v>
      </c>
      <c r="BW110" s="829"/>
      <c r="BX110" s="829"/>
      <c r="BY110" s="829"/>
      <c r="BZ110" s="829"/>
      <c r="CA110" s="829">
        <v>35965624</v>
      </c>
      <c r="CB110" s="829"/>
      <c r="CC110" s="829"/>
      <c r="CD110" s="829"/>
      <c r="CE110" s="829"/>
      <c r="CF110" s="853">
        <v>169.3</v>
      </c>
      <c r="CG110" s="854"/>
      <c r="CH110" s="854"/>
      <c r="CI110" s="854"/>
      <c r="CJ110" s="854"/>
      <c r="CK110" s="913" t="s">
        <v>418</v>
      </c>
      <c r="CL110" s="806"/>
      <c r="CM110" s="847" t="s">
        <v>419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421</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423</v>
      </c>
      <c r="B112" s="900"/>
      <c r="C112" s="739" t="s">
        <v>424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v>1667</v>
      </c>
      <c r="AL112" s="767"/>
      <c r="AM112" s="767"/>
      <c r="AN112" s="767"/>
      <c r="AO112" s="768"/>
      <c r="AP112" s="811">
        <v>0</v>
      </c>
      <c r="AQ112" s="812"/>
      <c r="AR112" s="812"/>
      <c r="AS112" s="812"/>
      <c r="AT112" s="813"/>
      <c r="AU112" s="919"/>
      <c r="AV112" s="920"/>
      <c r="AW112" s="920"/>
      <c r="AX112" s="920"/>
      <c r="AY112" s="920"/>
      <c r="AZ112" s="802" t="s">
        <v>425</v>
      </c>
      <c r="BA112" s="739"/>
      <c r="BB112" s="739"/>
      <c r="BC112" s="739"/>
      <c r="BD112" s="739"/>
      <c r="BE112" s="739"/>
      <c r="BF112" s="739"/>
      <c r="BG112" s="739"/>
      <c r="BH112" s="739"/>
      <c r="BI112" s="739"/>
      <c r="BJ112" s="739"/>
      <c r="BK112" s="739"/>
      <c r="BL112" s="739"/>
      <c r="BM112" s="739"/>
      <c r="BN112" s="739"/>
      <c r="BO112" s="739"/>
      <c r="BP112" s="740"/>
      <c r="BQ112" s="803">
        <v>36035169</v>
      </c>
      <c r="BR112" s="804"/>
      <c r="BS112" s="804"/>
      <c r="BT112" s="804"/>
      <c r="BU112" s="804"/>
      <c r="BV112" s="804">
        <v>33141804</v>
      </c>
      <c r="BW112" s="804"/>
      <c r="BX112" s="804"/>
      <c r="BY112" s="804"/>
      <c r="BZ112" s="804"/>
      <c r="CA112" s="804">
        <v>30677611</v>
      </c>
      <c r="CB112" s="804"/>
      <c r="CC112" s="804"/>
      <c r="CD112" s="804"/>
      <c r="CE112" s="804"/>
      <c r="CF112" s="862">
        <v>144.4</v>
      </c>
      <c r="CG112" s="863"/>
      <c r="CH112" s="863"/>
      <c r="CI112" s="863"/>
      <c r="CJ112" s="863"/>
      <c r="CK112" s="914"/>
      <c r="CL112" s="808"/>
      <c r="CM112" s="802" t="s">
        <v>426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2686783</v>
      </c>
      <c r="AB113" s="906"/>
      <c r="AC113" s="906"/>
      <c r="AD113" s="906"/>
      <c r="AE113" s="907"/>
      <c r="AF113" s="908">
        <v>2690183</v>
      </c>
      <c r="AG113" s="906"/>
      <c r="AH113" s="906"/>
      <c r="AI113" s="906"/>
      <c r="AJ113" s="907"/>
      <c r="AK113" s="908">
        <v>2344663</v>
      </c>
      <c r="AL113" s="906"/>
      <c r="AM113" s="906"/>
      <c r="AN113" s="906"/>
      <c r="AO113" s="907"/>
      <c r="AP113" s="909">
        <v>11</v>
      </c>
      <c r="AQ113" s="910"/>
      <c r="AR113" s="910"/>
      <c r="AS113" s="910"/>
      <c r="AT113" s="911"/>
      <c r="AU113" s="919"/>
      <c r="AV113" s="920"/>
      <c r="AW113" s="920"/>
      <c r="AX113" s="920"/>
      <c r="AY113" s="920"/>
      <c r="AZ113" s="802" t="s">
        <v>428</v>
      </c>
      <c r="BA113" s="739"/>
      <c r="BB113" s="739"/>
      <c r="BC113" s="739"/>
      <c r="BD113" s="739"/>
      <c r="BE113" s="739"/>
      <c r="BF113" s="739"/>
      <c r="BG113" s="739"/>
      <c r="BH113" s="739"/>
      <c r="BI113" s="739"/>
      <c r="BJ113" s="739"/>
      <c r="BK113" s="739"/>
      <c r="BL113" s="739"/>
      <c r="BM113" s="739"/>
      <c r="BN113" s="739"/>
      <c r="BO113" s="739"/>
      <c r="BP113" s="740"/>
      <c r="BQ113" s="803">
        <v>9342813</v>
      </c>
      <c r="BR113" s="804"/>
      <c r="BS113" s="804"/>
      <c r="BT113" s="804"/>
      <c r="BU113" s="804"/>
      <c r="BV113" s="804">
        <v>9819655</v>
      </c>
      <c r="BW113" s="804"/>
      <c r="BX113" s="804"/>
      <c r="BY113" s="804"/>
      <c r="BZ113" s="804"/>
      <c r="CA113" s="804">
        <v>9169491</v>
      </c>
      <c r="CB113" s="804"/>
      <c r="CC113" s="804"/>
      <c r="CD113" s="804"/>
      <c r="CE113" s="804"/>
      <c r="CF113" s="862">
        <v>43.2</v>
      </c>
      <c r="CG113" s="863"/>
      <c r="CH113" s="863"/>
      <c r="CI113" s="863"/>
      <c r="CJ113" s="863"/>
      <c r="CK113" s="914"/>
      <c r="CL113" s="808"/>
      <c r="CM113" s="802" t="s">
        <v>429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853385</v>
      </c>
      <c r="AB114" s="767"/>
      <c r="AC114" s="767"/>
      <c r="AD114" s="767"/>
      <c r="AE114" s="768"/>
      <c r="AF114" s="769">
        <v>851802</v>
      </c>
      <c r="AG114" s="767"/>
      <c r="AH114" s="767"/>
      <c r="AI114" s="767"/>
      <c r="AJ114" s="768"/>
      <c r="AK114" s="769">
        <v>812066</v>
      </c>
      <c r="AL114" s="767"/>
      <c r="AM114" s="767"/>
      <c r="AN114" s="767"/>
      <c r="AO114" s="768"/>
      <c r="AP114" s="811">
        <v>3.8</v>
      </c>
      <c r="AQ114" s="812"/>
      <c r="AR114" s="812"/>
      <c r="AS114" s="812"/>
      <c r="AT114" s="813"/>
      <c r="AU114" s="919"/>
      <c r="AV114" s="920"/>
      <c r="AW114" s="920"/>
      <c r="AX114" s="920"/>
      <c r="AY114" s="920"/>
      <c r="AZ114" s="802" t="s">
        <v>431</v>
      </c>
      <c r="BA114" s="739"/>
      <c r="BB114" s="739"/>
      <c r="BC114" s="739"/>
      <c r="BD114" s="739"/>
      <c r="BE114" s="739"/>
      <c r="BF114" s="739"/>
      <c r="BG114" s="739"/>
      <c r="BH114" s="739"/>
      <c r="BI114" s="739"/>
      <c r="BJ114" s="739"/>
      <c r="BK114" s="739"/>
      <c r="BL114" s="739"/>
      <c r="BM114" s="739"/>
      <c r="BN114" s="739"/>
      <c r="BO114" s="739"/>
      <c r="BP114" s="740"/>
      <c r="BQ114" s="803">
        <v>5806014</v>
      </c>
      <c r="BR114" s="804"/>
      <c r="BS114" s="804"/>
      <c r="BT114" s="804"/>
      <c r="BU114" s="804"/>
      <c r="BV114" s="804">
        <v>5485324</v>
      </c>
      <c r="BW114" s="804"/>
      <c r="BX114" s="804"/>
      <c r="BY114" s="804"/>
      <c r="BZ114" s="804"/>
      <c r="CA114" s="804">
        <v>5428868</v>
      </c>
      <c r="CB114" s="804"/>
      <c r="CC114" s="804"/>
      <c r="CD114" s="804"/>
      <c r="CE114" s="804"/>
      <c r="CF114" s="862">
        <v>25.5</v>
      </c>
      <c r="CG114" s="863"/>
      <c r="CH114" s="863"/>
      <c r="CI114" s="863"/>
      <c r="CJ114" s="863"/>
      <c r="CK114" s="914"/>
      <c r="CL114" s="808"/>
      <c r="CM114" s="802" t="s">
        <v>432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434</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437</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439</v>
      </c>
      <c r="Z117" s="884"/>
      <c r="AA117" s="889">
        <v>9889869</v>
      </c>
      <c r="AB117" s="890"/>
      <c r="AC117" s="890"/>
      <c r="AD117" s="890"/>
      <c r="AE117" s="891"/>
      <c r="AF117" s="892">
        <v>9608103</v>
      </c>
      <c r="AG117" s="890"/>
      <c r="AH117" s="890"/>
      <c r="AI117" s="890"/>
      <c r="AJ117" s="891"/>
      <c r="AK117" s="892">
        <v>8824066</v>
      </c>
      <c r="AL117" s="890"/>
      <c r="AM117" s="890"/>
      <c r="AN117" s="890"/>
      <c r="AO117" s="891"/>
      <c r="AP117" s="893"/>
      <c r="AQ117" s="894"/>
      <c r="AR117" s="894"/>
      <c r="AS117" s="894"/>
      <c r="AT117" s="895"/>
      <c r="AU117" s="919"/>
      <c r="AV117" s="920"/>
      <c r="AW117" s="920"/>
      <c r="AX117" s="920"/>
      <c r="AY117" s="920"/>
      <c r="AZ117" s="850" t="s">
        <v>440</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412</v>
      </c>
      <c r="AB118" s="883"/>
      <c r="AC118" s="883"/>
      <c r="AD118" s="883"/>
      <c r="AE118" s="884"/>
      <c r="AF118" s="885" t="s">
        <v>413</v>
      </c>
      <c r="AG118" s="883"/>
      <c r="AH118" s="883"/>
      <c r="AI118" s="883"/>
      <c r="AJ118" s="884"/>
      <c r="AK118" s="885" t="s">
        <v>294</v>
      </c>
      <c r="AL118" s="883"/>
      <c r="AM118" s="883"/>
      <c r="AN118" s="883"/>
      <c r="AO118" s="884"/>
      <c r="AP118" s="886" t="s">
        <v>414</v>
      </c>
      <c r="AQ118" s="887"/>
      <c r="AR118" s="887"/>
      <c r="AS118" s="887"/>
      <c r="AT118" s="888"/>
      <c r="AU118" s="919"/>
      <c r="AV118" s="920"/>
      <c r="AW118" s="920"/>
      <c r="AX118" s="920"/>
      <c r="AY118" s="920"/>
      <c r="AZ118" s="825" t="s">
        <v>442</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418</v>
      </c>
      <c r="B119" s="806"/>
      <c r="C119" s="847" t="s">
        <v>419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444</v>
      </c>
      <c r="BP119" s="865"/>
      <c r="BQ119" s="866">
        <v>94201769</v>
      </c>
      <c r="BR119" s="832"/>
      <c r="BS119" s="832"/>
      <c r="BT119" s="832"/>
      <c r="BU119" s="832"/>
      <c r="BV119" s="832">
        <v>87574099</v>
      </c>
      <c r="BW119" s="832"/>
      <c r="BX119" s="832"/>
      <c r="BY119" s="832"/>
      <c r="BZ119" s="832"/>
      <c r="CA119" s="832">
        <v>81241594</v>
      </c>
      <c r="CB119" s="832"/>
      <c r="CC119" s="832"/>
      <c r="CD119" s="832"/>
      <c r="CE119" s="832"/>
      <c r="CF119" s="735"/>
      <c r="CG119" s="736"/>
      <c r="CH119" s="736"/>
      <c r="CI119" s="736"/>
      <c r="CJ119" s="821"/>
      <c r="CK119" s="915"/>
      <c r="CL119" s="810"/>
      <c r="CM119" s="825" t="s">
        <v>445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446</v>
      </c>
      <c r="AV120" s="868"/>
      <c r="AW120" s="868"/>
      <c r="AX120" s="868"/>
      <c r="AY120" s="869"/>
      <c r="AZ120" s="847" t="s">
        <v>447</v>
      </c>
      <c r="BA120" s="795"/>
      <c r="BB120" s="795"/>
      <c r="BC120" s="795"/>
      <c r="BD120" s="795"/>
      <c r="BE120" s="795"/>
      <c r="BF120" s="795"/>
      <c r="BG120" s="795"/>
      <c r="BH120" s="795"/>
      <c r="BI120" s="795"/>
      <c r="BJ120" s="795"/>
      <c r="BK120" s="795"/>
      <c r="BL120" s="795"/>
      <c r="BM120" s="795"/>
      <c r="BN120" s="795"/>
      <c r="BO120" s="795"/>
      <c r="BP120" s="796"/>
      <c r="BQ120" s="848">
        <v>20398327</v>
      </c>
      <c r="BR120" s="829"/>
      <c r="BS120" s="829"/>
      <c r="BT120" s="829"/>
      <c r="BU120" s="829"/>
      <c r="BV120" s="829">
        <v>20852678</v>
      </c>
      <c r="BW120" s="829"/>
      <c r="BX120" s="829"/>
      <c r="BY120" s="829"/>
      <c r="BZ120" s="829"/>
      <c r="CA120" s="829">
        <v>21535153</v>
      </c>
      <c r="CB120" s="829"/>
      <c r="CC120" s="829"/>
      <c r="CD120" s="829"/>
      <c r="CE120" s="829"/>
      <c r="CF120" s="853">
        <v>101.3</v>
      </c>
      <c r="CG120" s="854"/>
      <c r="CH120" s="854"/>
      <c r="CI120" s="854"/>
      <c r="CJ120" s="854"/>
      <c r="CK120" s="855" t="s">
        <v>448</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33793896</v>
      </c>
      <c r="DH120" s="829"/>
      <c r="DI120" s="829"/>
      <c r="DJ120" s="829"/>
      <c r="DK120" s="829"/>
      <c r="DL120" s="829">
        <v>31748894</v>
      </c>
      <c r="DM120" s="829"/>
      <c r="DN120" s="829"/>
      <c r="DO120" s="829"/>
      <c r="DP120" s="829"/>
      <c r="DQ120" s="829">
        <v>28826663</v>
      </c>
      <c r="DR120" s="829"/>
      <c r="DS120" s="829"/>
      <c r="DT120" s="829"/>
      <c r="DU120" s="829"/>
      <c r="DV120" s="830">
        <v>135.69999999999999</v>
      </c>
      <c r="DW120" s="830"/>
      <c r="DX120" s="830"/>
      <c r="DY120" s="830"/>
      <c r="DZ120" s="831"/>
    </row>
    <row r="121" spans="1:130" s="212" customFormat="1" ht="26.25" customHeight="1" x14ac:dyDescent="0.15">
      <c r="A121" s="807"/>
      <c r="B121" s="808"/>
      <c r="C121" s="850" t="s">
        <v>449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450</v>
      </c>
      <c r="BA121" s="739"/>
      <c r="BB121" s="739"/>
      <c r="BC121" s="739"/>
      <c r="BD121" s="739"/>
      <c r="BE121" s="739"/>
      <c r="BF121" s="739"/>
      <c r="BG121" s="739"/>
      <c r="BH121" s="739"/>
      <c r="BI121" s="739"/>
      <c r="BJ121" s="739"/>
      <c r="BK121" s="739"/>
      <c r="BL121" s="739"/>
      <c r="BM121" s="739"/>
      <c r="BN121" s="739"/>
      <c r="BO121" s="739"/>
      <c r="BP121" s="740"/>
      <c r="BQ121" s="803">
        <v>556569</v>
      </c>
      <c r="BR121" s="804"/>
      <c r="BS121" s="804"/>
      <c r="BT121" s="804"/>
      <c r="BU121" s="804"/>
      <c r="BV121" s="804">
        <v>456117</v>
      </c>
      <c r="BW121" s="804"/>
      <c r="BX121" s="804"/>
      <c r="BY121" s="804"/>
      <c r="BZ121" s="804"/>
      <c r="CA121" s="804">
        <v>392333</v>
      </c>
      <c r="CB121" s="804"/>
      <c r="CC121" s="804"/>
      <c r="CD121" s="804"/>
      <c r="CE121" s="804"/>
      <c r="CF121" s="862">
        <v>1.8</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2240099</v>
      </c>
      <c r="DH121" s="804"/>
      <c r="DI121" s="804"/>
      <c r="DJ121" s="804"/>
      <c r="DK121" s="804"/>
      <c r="DL121" s="804">
        <v>1391825</v>
      </c>
      <c r="DM121" s="804"/>
      <c r="DN121" s="804"/>
      <c r="DO121" s="804"/>
      <c r="DP121" s="804"/>
      <c r="DQ121" s="804">
        <v>1849652</v>
      </c>
      <c r="DR121" s="804"/>
      <c r="DS121" s="804"/>
      <c r="DT121" s="804"/>
      <c r="DU121" s="804"/>
      <c r="DV121" s="781">
        <v>8.6999999999999993</v>
      </c>
      <c r="DW121" s="781"/>
      <c r="DX121" s="781"/>
      <c r="DY121" s="781"/>
      <c r="DZ121" s="782"/>
    </row>
    <row r="122" spans="1:130" s="212" customFormat="1" ht="26.25" customHeight="1" x14ac:dyDescent="0.15">
      <c r="A122" s="807"/>
      <c r="B122" s="808"/>
      <c r="C122" s="802" t="s">
        <v>432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63968323</v>
      </c>
      <c r="BR122" s="832"/>
      <c r="BS122" s="832"/>
      <c r="BT122" s="832"/>
      <c r="BU122" s="832"/>
      <c r="BV122" s="832">
        <v>60566427</v>
      </c>
      <c r="BW122" s="832"/>
      <c r="BX122" s="832"/>
      <c r="BY122" s="832"/>
      <c r="BZ122" s="832"/>
      <c r="CA122" s="832">
        <v>56344803</v>
      </c>
      <c r="CB122" s="832"/>
      <c r="CC122" s="832"/>
      <c r="CD122" s="832"/>
      <c r="CE122" s="832"/>
      <c r="CF122" s="833">
        <v>265.2</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v>1174</v>
      </c>
      <c r="DH122" s="804"/>
      <c r="DI122" s="804"/>
      <c r="DJ122" s="804"/>
      <c r="DK122" s="804"/>
      <c r="DL122" s="804">
        <v>1085</v>
      </c>
      <c r="DM122" s="804"/>
      <c r="DN122" s="804"/>
      <c r="DO122" s="804"/>
      <c r="DP122" s="804"/>
      <c r="DQ122" s="804">
        <v>1296</v>
      </c>
      <c r="DR122" s="804"/>
      <c r="DS122" s="804"/>
      <c r="DT122" s="804"/>
      <c r="DU122" s="804"/>
      <c r="DV122" s="781">
        <v>0</v>
      </c>
      <c r="DW122" s="781"/>
      <c r="DX122" s="781"/>
      <c r="DY122" s="781"/>
      <c r="DZ122" s="782"/>
    </row>
    <row r="123" spans="1:130" s="212" customFormat="1" ht="26.25" customHeight="1" x14ac:dyDescent="0.15">
      <c r="A123" s="807"/>
      <c r="B123" s="808"/>
      <c r="C123" s="802" t="s">
        <v>438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452</v>
      </c>
      <c r="BP123" s="865"/>
      <c r="BQ123" s="819">
        <v>84923219</v>
      </c>
      <c r="BR123" s="820"/>
      <c r="BS123" s="820"/>
      <c r="BT123" s="820"/>
      <c r="BU123" s="820"/>
      <c r="BV123" s="820">
        <v>81875222</v>
      </c>
      <c r="BW123" s="820"/>
      <c r="BX123" s="820"/>
      <c r="BY123" s="820"/>
      <c r="BZ123" s="820"/>
      <c r="CA123" s="820">
        <v>78272289</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441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44.7</v>
      </c>
      <c r="BR124" s="818"/>
      <c r="BS124" s="818"/>
      <c r="BT124" s="818"/>
      <c r="BU124" s="818"/>
      <c r="BV124" s="818">
        <v>27.2</v>
      </c>
      <c r="BW124" s="818"/>
      <c r="BX124" s="818"/>
      <c r="BY124" s="818"/>
      <c r="BZ124" s="818"/>
      <c r="CA124" s="818">
        <v>13.9</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455</v>
      </c>
      <c r="CL125" s="839"/>
      <c r="CM125" s="839"/>
      <c r="CN125" s="839"/>
      <c r="CO125" s="840"/>
      <c r="CP125" s="847" t="s">
        <v>456</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457</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459</v>
      </c>
      <c r="AY127" s="799"/>
      <c r="AZ127" s="799"/>
      <c r="BA127" s="799"/>
      <c r="BB127" s="799"/>
      <c r="BC127" s="799"/>
      <c r="BD127" s="799"/>
      <c r="BE127" s="800"/>
      <c r="BF127" s="798" t="s">
        <v>460</v>
      </c>
      <c r="BG127" s="799"/>
      <c r="BH127" s="799"/>
      <c r="BI127" s="799"/>
      <c r="BJ127" s="799"/>
      <c r="BK127" s="799"/>
      <c r="BL127" s="800"/>
      <c r="BM127" s="798" t="s">
        <v>461</v>
      </c>
      <c r="BN127" s="799"/>
      <c r="BO127" s="799"/>
      <c r="BP127" s="799"/>
      <c r="BQ127" s="799"/>
      <c r="BR127" s="799"/>
      <c r="BS127" s="800"/>
      <c r="BT127" s="798" t="s">
        <v>462</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463</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465</v>
      </c>
      <c r="X128" s="785"/>
      <c r="Y128" s="785"/>
      <c r="Z128" s="786"/>
      <c r="AA128" s="787">
        <v>114879</v>
      </c>
      <c r="AB128" s="788"/>
      <c r="AC128" s="788"/>
      <c r="AD128" s="788"/>
      <c r="AE128" s="789"/>
      <c r="AF128" s="790">
        <v>100815</v>
      </c>
      <c r="AG128" s="788"/>
      <c r="AH128" s="788"/>
      <c r="AI128" s="788"/>
      <c r="AJ128" s="789"/>
      <c r="AK128" s="790">
        <v>64086</v>
      </c>
      <c r="AL128" s="788"/>
      <c r="AM128" s="788"/>
      <c r="AN128" s="788"/>
      <c r="AO128" s="789"/>
      <c r="AP128" s="791"/>
      <c r="AQ128" s="792"/>
      <c r="AR128" s="792"/>
      <c r="AS128" s="792"/>
      <c r="AT128" s="793"/>
      <c r="AU128" s="214"/>
      <c r="AV128" s="214"/>
      <c r="AW128" s="214"/>
      <c r="AX128" s="794" t="s">
        <v>466</v>
      </c>
      <c r="AY128" s="795"/>
      <c r="AZ128" s="795"/>
      <c r="BA128" s="795"/>
      <c r="BB128" s="795"/>
      <c r="BC128" s="795"/>
      <c r="BD128" s="795"/>
      <c r="BE128" s="796"/>
      <c r="BF128" s="773" t="s">
        <v>122</v>
      </c>
      <c r="BG128" s="774"/>
      <c r="BH128" s="774"/>
      <c r="BI128" s="774"/>
      <c r="BJ128" s="774"/>
      <c r="BK128" s="774"/>
      <c r="BL128" s="797"/>
      <c r="BM128" s="773">
        <v>11.94</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467</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27500974</v>
      </c>
      <c r="AB129" s="767"/>
      <c r="AC129" s="767"/>
      <c r="AD129" s="767"/>
      <c r="AE129" s="768"/>
      <c r="AF129" s="769">
        <v>27517638</v>
      </c>
      <c r="AG129" s="767"/>
      <c r="AH129" s="767"/>
      <c r="AI129" s="767"/>
      <c r="AJ129" s="768"/>
      <c r="AK129" s="769">
        <v>27321308</v>
      </c>
      <c r="AL129" s="767"/>
      <c r="AM129" s="767"/>
      <c r="AN129" s="767"/>
      <c r="AO129" s="768"/>
      <c r="AP129" s="770"/>
      <c r="AQ129" s="771"/>
      <c r="AR129" s="771"/>
      <c r="AS129" s="771"/>
      <c r="AT129" s="772"/>
      <c r="AU129" s="215"/>
      <c r="AV129" s="215"/>
      <c r="AW129" s="215"/>
      <c r="AX129" s="738" t="s">
        <v>469</v>
      </c>
      <c r="AY129" s="739"/>
      <c r="AZ129" s="739"/>
      <c r="BA129" s="739"/>
      <c r="BB129" s="739"/>
      <c r="BC129" s="739"/>
      <c r="BD129" s="739"/>
      <c r="BE129" s="740"/>
      <c r="BF129" s="757" t="s">
        <v>122</v>
      </c>
      <c r="BG129" s="758"/>
      <c r="BH129" s="758"/>
      <c r="BI129" s="758"/>
      <c r="BJ129" s="758"/>
      <c r="BK129" s="758"/>
      <c r="BL129" s="759"/>
      <c r="BM129" s="757">
        <v>16.940000000000001</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6746753</v>
      </c>
      <c r="AB130" s="767"/>
      <c r="AC130" s="767"/>
      <c r="AD130" s="767"/>
      <c r="AE130" s="768"/>
      <c r="AF130" s="769">
        <v>6618938</v>
      </c>
      <c r="AG130" s="767"/>
      <c r="AH130" s="767"/>
      <c r="AI130" s="767"/>
      <c r="AJ130" s="768"/>
      <c r="AK130" s="769">
        <v>6071764</v>
      </c>
      <c r="AL130" s="767"/>
      <c r="AM130" s="767"/>
      <c r="AN130" s="767"/>
      <c r="AO130" s="768"/>
      <c r="AP130" s="770"/>
      <c r="AQ130" s="771"/>
      <c r="AR130" s="771"/>
      <c r="AS130" s="771"/>
      <c r="AT130" s="772"/>
      <c r="AU130" s="215"/>
      <c r="AV130" s="215"/>
      <c r="AW130" s="215"/>
      <c r="AX130" s="738" t="s">
        <v>472</v>
      </c>
      <c r="AY130" s="739"/>
      <c r="AZ130" s="739"/>
      <c r="BA130" s="739"/>
      <c r="BB130" s="739"/>
      <c r="BC130" s="739"/>
      <c r="BD130" s="739"/>
      <c r="BE130" s="740"/>
      <c r="BF130" s="741">
        <v>13.6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20754221</v>
      </c>
      <c r="AB131" s="751"/>
      <c r="AC131" s="751"/>
      <c r="AD131" s="751"/>
      <c r="AE131" s="752"/>
      <c r="AF131" s="753">
        <v>20898700</v>
      </c>
      <c r="AG131" s="751"/>
      <c r="AH131" s="751"/>
      <c r="AI131" s="751"/>
      <c r="AJ131" s="752"/>
      <c r="AK131" s="753">
        <v>21249544</v>
      </c>
      <c r="AL131" s="751"/>
      <c r="AM131" s="751"/>
      <c r="AN131" s="751"/>
      <c r="AO131" s="752"/>
      <c r="AP131" s="754"/>
      <c r="AQ131" s="755"/>
      <c r="AR131" s="755"/>
      <c r="AS131" s="755"/>
      <c r="AT131" s="756"/>
      <c r="AU131" s="215"/>
      <c r="AV131" s="215"/>
      <c r="AW131" s="215"/>
      <c r="AX131" s="716" t="s">
        <v>474</v>
      </c>
      <c r="AY131" s="717"/>
      <c r="AZ131" s="717"/>
      <c r="BA131" s="717"/>
      <c r="BB131" s="717"/>
      <c r="BC131" s="717"/>
      <c r="BD131" s="717"/>
      <c r="BE131" s="718"/>
      <c r="BF131" s="719">
        <v>13.9</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14.590946539999999</v>
      </c>
      <c r="AB132" s="732"/>
      <c r="AC132" s="732"/>
      <c r="AD132" s="732"/>
      <c r="AE132" s="733"/>
      <c r="AF132" s="734">
        <v>13.820716259999999</v>
      </c>
      <c r="AG132" s="732"/>
      <c r="AH132" s="732"/>
      <c r="AI132" s="732"/>
      <c r="AJ132" s="733"/>
      <c r="AK132" s="734">
        <v>12.650699100000001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14.3</v>
      </c>
      <c r="AB133" s="711"/>
      <c r="AC133" s="711"/>
      <c r="AD133" s="711"/>
      <c r="AE133" s="712"/>
      <c r="AF133" s="710">
        <v>14.1</v>
      </c>
      <c r="AG133" s="711"/>
      <c r="AH133" s="711"/>
      <c r="AI133" s="711"/>
      <c r="AJ133" s="712"/>
      <c r="AK133" s="710">
        <v>13.6</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foIfL41fPa6LLCEu6ku1EeG1lzstuyTwsqvwXJ9t0URUrmLgzBaFiRF12aqXPwyQTH8b7EPp9V10PyxXBZX1iw==" saltValue="bHulN8aTUDgUkUXxp7/ab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ab8JPVC29LD3Dr0OIToPBnXz/h2ylMN9Y4vJ9h1IAcwgq4ot1snrKUeh31eHv9mjzCEb286D06ZjbsCOxgHTw==" saltValue="ijtg2SAht80qXDbcLNvU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I3uJYUQg3rkme9bQrQBqq+oNirVas54x50CM227LAnThFJB/w14TrgaxaaEqJgtSu8JNGvs0BT5cgJLlwTP0w==" saltValue="0kRxOMdaO5n/TUUBTf++C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election activeCell="AK36" sqref="AK36:AN36"/>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05" t="s">
        <v>481</v>
      </c>
      <c r="AP7" s="253"/>
      <c r="AQ7" s="254" t="s">
        <v>482</v>
      </c>
      <c r="AR7" s="255"/>
    </row>
    <row r="8" spans="1:46" x14ac:dyDescent="0.15">
      <c r="A8" s="247"/>
      <c r="AK8" s="256"/>
      <c r="AL8" s="257"/>
      <c r="AM8" s="257"/>
      <c r="AN8" s="258"/>
      <c r="AO8" s="1106"/>
      <c r="AP8" s="259" t="s">
        <v>483</v>
      </c>
      <c r="AQ8" s="260" t="s">
        <v>484</v>
      </c>
      <c r="AR8" s="261" t="s">
        <v>485</v>
      </c>
    </row>
    <row r="9" spans="1:46" x14ac:dyDescent="0.15">
      <c r="A9" s="247"/>
      <c r="AK9" s="1117" t="s">
        <v>486</v>
      </c>
      <c r="AL9" s="1118"/>
      <c r="AM9" s="1118"/>
      <c r="AN9" s="1119"/>
      <c r="AO9" s="262">
        <v>8570330</v>
      </c>
      <c r="AP9" s="262">
        <v>114002</v>
      </c>
      <c r="AQ9" s="263">
        <v>72348</v>
      </c>
      <c r="AR9" s="264">
        <v>57.6</v>
      </c>
    </row>
    <row r="10" spans="1:46" ht="13.5" customHeight="1" x14ac:dyDescent="0.15">
      <c r="A10" s="247"/>
      <c r="AK10" s="1117" t="s">
        <v>487</v>
      </c>
      <c r="AL10" s="1118"/>
      <c r="AM10" s="1118"/>
      <c r="AN10" s="1119"/>
      <c r="AO10" s="265">
        <v>10198</v>
      </c>
      <c r="AP10" s="265">
        <v>136</v>
      </c>
      <c r="AQ10" s="266">
        <v>6364</v>
      </c>
      <c r="AR10" s="267">
        <v>-97.9</v>
      </c>
    </row>
    <row r="11" spans="1:46" ht="13.5" customHeight="1" x14ac:dyDescent="0.15">
      <c r="A11" s="247"/>
      <c r="AK11" s="1117" t="s">
        <v>488</v>
      </c>
      <c r="AL11" s="1118"/>
      <c r="AM11" s="1118"/>
      <c r="AN11" s="1119"/>
      <c r="AO11" s="265" t="s">
        <v>489</v>
      </c>
      <c r="AP11" s="265" t="s">
        <v>489</v>
      </c>
      <c r="AQ11" s="266">
        <v>1262</v>
      </c>
      <c r="AR11" s="267" t="s">
        <v>489</v>
      </c>
    </row>
    <row r="12" spans="1:46" ht="13.5" customHeight="1" x14ac:dyDescent="0.15">
      <c r="A12" s="247"/>
      <c r="AK12" s="1117" t="s">
        <v>490</v>
      </c>
      <c r="AL12" s="1118"/>
      <c r="AM12" s="1118"/>
      <c r="AN12" s="1119"/>
      <c r="AO12" s="265" t="s">
        <v>489</v>
      </c>
      <c r="AP12" s="265" t="s">
        <v>489</v>
      </c>
      <c r="AQ12" s="266">
        <v>10</v>
      </c>
      <c r="AR12" s="267" t="s">
        <v>489</v>
      </c>
    </row>
    <row r="13" spans="1:46" ht="13.5" customHeight="1" x14ac:dyDescent="0.15">
      <c r="A13" s="247"/>
      <c r="AK13" s="1117" t="s">
        <v>491</v>
      </c>
      <c r="AL13" s="1118"/>
      <c r="AM13" s="1118"/>
      <c r="AN13" s="1119"/>
      <c r="AO13" s="265">
        <v>2037909</v>
      </c>
      <c r="AP13" s="265">
        <v>27108</v>
      </c>
      <c r="AQ13" s="266">
        <v>3257</v>
      </c>
      <c r="AR13" s="267">
        <v>732.3</v>
      </c>
    </row>
    <row r="14" spans="1:46" ht="13.5" customHeight="1" x14ac:dyDescent="0.15">
      <c r="A14" s="247"/>
      <c r="AK14" s="1117" t="s">
        <v>492</v>
      </c>
      <c r="AL14" s="1118"/>
      <c r="AM14" s="1118"/>
      <c r="AN14" s="1119"/>
      <c r="AO14" s="265">
        <v>237698</v>
      </c>
      <c r="AP14" s="265">
        <v>3162</v>
      </c>
      <c r="AQ14" s="266">
        <v>1617</v>
      </c>
      <c r="AR14" s="267">
        <v>95.5</v>
      </c>
    </row>
    <row r="15" spans="1:46" ht="13.5" customHeight="1" x14ac:dyDescent="0.15">
      <c r="A15" s="247"/>
      <c r="AK15" s="1120" t="s">
        <v>493</v>
      </c>
      <c r="AL15" s="1121"/>
      <c r="AM15" s="1121"/>
      <c r="AN15" s="1122"/>
      <c r="AO15" s="265">
        <v>-552491</v>
      </c>
      <c r="AP15" s="265">
        <v>-7349</v>
      </c>
      <c r="AQ15" s="266">
        <v>-3947</v>
      </c>
      <c r="AR15" s="267">
        <v>86.2</v>
      </c>
    </row>
    <row r="16" spans="1:46" x14ac:dyDescent="0.15">
      <c r="A16" s="247"/>
      <c r="AK16" s="1120" t="s">
        <v>177</v>
      </c>
      <c r="AL16" s="1121"/>
      <c r="AM16" s="1121"/>
      <c r="AN16" s="1122"/>
      <c r="AO16" s="265">
        <v>10303644</v>
      </c>
      <c r="AP16" s="265">
        <v>137058</v>
      </c>
      <c r="AQ16" s="266">
        <v>80912</v>
      </c>
      <c r="AR16" s="267">
        <v>69.400000000000006</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23" t="s">
        <v>498</v>
      </c>
      <c r="AL21" s="1124"/>
      <c r="AM21" s="1124"/>
      <c r="AN21" s="1125"/>
      <c r="AO21" s="277">
        <v>10.47</v>
      </c>
      <c r="AP21" s="278">
        <v>6.71</v>
      </c>
      <c r="AQ21" s="279">
        <v>3.76</v>
      </c>
      <c r="AS21" s="280"/>
      <c r="AT21" s="276"/>
    </row>
    <row r="22" spans="1:46" s="248" customFormat="1" x14ac:dyDescent="0.15">
      <c r="A22" s="276"/>
      <c r="AK22" s="1123" t="s">
        <v>499</v>
      </c>
      <c r="AL22" s="1124"/>
      <c r="AM22" s="1124"/>
      <c r="AN22" s="1125"/>
      <c r="AO22" s="281">
        <v>95.7</v>
      </c>
      <c r="AP22" s="282">
        <v>98.3</v>
      </c>
      <c r="AQ22" s="283">
        <v>-2.6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05" t="s">
        <v>481</v>
      </c>
      <c r="AP30" s="253"/>
      <c r="AQ30" s="254" t="s">
        <v>482</v>
      </c>
      <c r="AR30" s="255"/>
    </row>
    <row r="31" spans="1:46" x14ac:dyDescent="0.15">
      <c r="A31" s="247"/>
      <c r="AK31" s="256"/>
      <c r="AL31" s="257"/>
      <c r="AM31" s="257"/>
      <c r="AN31" s="258"/>
      <c r="AO31" s="1106"/>
      <c r="AP31" s="259" t="s">
        <v>483</v>
      </c>
      <c r="AQ31" s="260" t="s">
        <v>484</v>
      </c>
      <c r="AR31" s="261" t="s">
        <v>485</v>
      </c>
    </row>
    <row r="32" spans="1:46" ht="27" customHeight="1" x14ac:dyDescent="0.15">
      <c r="A32" s="247"/>
      <c r="AK32" s="1107" t="s">
        <v>503</v>
      </c>
      <c r="AL32" s="1108"/>
      <c r="AM32" s="1108"/>
      <c r="AN32" s="1109"/>
      <c r="AO32" s="291">
        <v>5665670</v>
      </c>
      <c r="AP32" s="291">
        <v>75364</v>
      </c>
      <c r="AQ32" s="292">
        <v>34344</v>
      </c>
      <c r="AR32" s="293">
        <v>119.4</v>
      </c>
    </row>
    <row r="33" spans="1:46" ht="13.5" customHeight="1" x14ac:dyDescent="0.15">
      <c r="A33" s="247"/>
      <c r="AK33" s="1107" t="s">
        <v>504</v>
      </c>
      <c r="AL33" s="1108"/>
      <c r="AM33" s="1108"/>
      <c r="AN33" s="1109"/>
      <c r="AO33" s="291" t="s">
        <v>489</v>
      </c>
      <c r="AP33" s="291" t="s">
        <v>489</v>
      </c>
      <c r="AQ33" s="292" t="s">
        <v>489</v>
      </c>
      <c r="AR33" s="293" t="s">
        <v>489</v>
      </c>
    </row>
    <row r="34" spans="1:46" ht="27" customHeight="1" x14ac:dyDescent="0.15">
      <c r="A34" s="247"/>
      <c r="AK34" s="1107" t="s">
        <v>505</v>
      </c>
      <c r="AL34" s="1108"/>
      <c r="AM34" s="1108"/>
      <c r="AN34" s="1109"/>
      <c r="AO34" s="291">
        <v>1667</v>
      </c>
      <c r="AP34" s="291">
        <v>22</v>
      </c>
      <c r="AQ34" s="292">
        <v>3</v>
      </c>
      <c r="AR34" s="293">
        <v>633.29999999999995</v>
      </c>
    </row>
    <row r="35" spans="1:46" ht="27" customHeight="1" x14ac:dyDescent="0.15">
      <c r="A35" s="247"/>
      <c r="AK35" s="1107" t="s">
        <v>506</v>
      </c>
      <c r="AL35" s="1108"/>
      <c r="AM35" s="1108"/>
      <c r="AN35" s="1109"/>
      <c r="AO35" s="291">
        <v>2344663</v>
      </c>
      <c r="AP35" s="291">
        <v>31189</v>
      </c>
      <c r="AQ35" s="292">
        <v>7806</v>
      </c>
      <c r="AR35" s="293">
        <v>299.60000000000002</v>
      </c>
    </row>
    <row r="36" spans="1:46" ht="27" customHeight="1" x14ac:dyDescent="0.15">
      <c r="A36" s="247"/>
      <c r="AK36" s="1107" t="s">
        <v>507</v>
      </c>
      <c r="AL36" s="1108"/>
      <c r="AM36" s="1108"/>
      <c r="AN36" s="1109"/>
      <c r="AO36" s="291">
        <v>812066</v>
      </c>
      <c r="AP36" s="291">
        <v>10802</v>
      </c>
      <c r="AQ36" s="292">
        <v>1690</v>
      </c>
      <c r="AR36" s="293">
        <v>539.20000000000005</v>
      </c>
    </row>
    <row r="37" spans="1:46" ht="13.5" customHeight="1" x14ac:dyDescent="0.15">
      <c r="A37" s="247"/>
      <c r="AK37" s="1107" t="s">
        <v>508</v>
      </c>
      <c r="AL37" s="1108"/>
      <c r="AM37" s="1108"/>
      <c r="AN37" s="1109"/>
      <c r="AO37" s="291" t="s">
        <v>489</v>
      </c>
      <c r="AP37" s="291" t="s">
        <v>489</v>
      </c>
      <c r="AQ37" s="292">
        <v>666</v>
      </c>
      <c r="AR37" s="293" t="s">
        <v>489</v>
      </c>
    </row>
    <row r="38" spans="1:46" ht="27" customHeight="1" x14ac:dyDescent="0.15">
      <c r="A38" s="247"/>
      <c r="AK38" s="1110" t="s">
        <v>509</v>
      </c>
      <c r="AL38" s="1111"/>
      <c r="AM38" s="1111"/>
      <c r="AN38" s="1112"/>
      <c r="AO38" s="294" t="s">
        <v>489</v>
      </c>
      <c r="AP38" s="294" t="s">
        <v>489</v>
      </c>
      <c r="AQ38" s="295">
        <v>3</v>
      </c>
      <c r="AR38" s="283" t="s">
        <v>489</v>
      </c>
      <c r="AS38" s="290"/>
    </row>
    <row r="39" spans="1:46" x14ac:dyDescent="0.15">
      <c r="A39" s="247"/>
      <c r="AK39" s="1110" t="s">
        <v>510</v>
      </c>
      <c r="AL39" s="1111"/>
      <c r="AM39" s="1111"/>
      <c r="AN39" s="1112"/>
      <c r="AO39" s="291">
        <v>-64086</v>
      </c>
      <c r="AP39" s="291">
        <v>-852</v>
      </c>
      <c r="AQ39" s="292">
        <v>-5822</v>
      </c>
      <c r="AR39" s="293">
        <v>-85.4</v>
      </c>
      <c r="AS39" s="290"/>
    </row>
    <row r="40" spans="1:46" ht="27" customHeight="1" x14ac:dyDescent="0.15">
      <c r="A40" s="247"/>
      <c r="AK40" s="1107" t="s">
        <v>511</v>
      </c>
      <c r="AL40" s="1108"/>
      <c r="AM40" s="1108"/>
      <c r="AN40" s="1109"/>
      <c r="AO40" s="291">
        <v>-6071764</v>
      </c>
      <c r="AP40" s="291">
        <v>-80766</v>
      </c>
      <c r="AQ40" s="292">
        <v>-26710</v>
      </c>
      <c r="AR40" s="293">
        <v>202.4</v>
      </c>
      <c r="AS40" s="290"/>
    </row>
    <row r="41" spans="1:46" x14ac:dyDescent="0.15">
      <c r="A41" s="247"/>
      <c r="AK41" s="1113" t="s">
        <v>287</v>
      </c>
      <c r="AL41" s="1114"/>
      <c r="AM41" s="1114"/>
      <c r="AN41" s="1115"/>
      <c r="AO41" s="291">
        <v>2688216</v>
      </c>
      <c r="AP41" s="291">
        <v>35758</v>
      </c>
      <c r="AQ41" s="292">
        <v>11979</v>
      </c>
      <c r="AR41" s="293">
        <v>198.5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00" t="s">
        <v>481</v>
      </c>
      <c r="AN49" s="1102" t="s">
        <v>514</v>
      </c>
      <c r="AO49" s="1103"/>
      <c r="AP49" s="1103"/>
      <c r="AQ49" s="1103"/>
      <c r="AR49" s="1104"/>
    </row>
    <row r="50" spans="1:44" x14ac:dyDescent="0.15">
      <c r="A50" s="247"/>
      <c r="AK50" s="305"/>
      <c r="AL50" s="306"/>
      <c r="AM50" s="1101"/>
      <c r="AN50" s="307" t="s">
        <v>515</v>
      </c>
      <c r="AO50" s="308" t="s">
        <v>516</v>
      </c>
      <c r="AP50" s="309" t="s">
        <v>517</v>
      </c>
      <c r="AQ50" s="310" t="s">
        <v>518</v>
      </c>
      <c r="AR50" s="311" t="s">
        <v>519</v>
      </c>
    </row>
    <row r="51" spans="1:44" x14ac:dyDescent="0.15">
      <c r="A51" s="247"/>
      <c r="AK51" s="303" t="s">
        <v>520</v>
      </c>
      <c r="AL51" s="304"/>
      <c r="AM51" s="312">
        <v>5621754</v>
      </c>
      <c r="AN51" s="313">
        <v>70363</v>
      </c>
      <c r="AO51" s="314">
        <v>-3.2</v>
      </c>
      <c r="AP51" s="315">
        <v>45483</v>
      </c>
      <c r="AQ51" s="316">
        <v>-0.2</v>
      </c>
      <c r="AR51" s="317">
        <v>-3</v>
      </c>
    </row>
    <row r="52" spans="1:44" x14ac:dyDescent="0.15">
      <c r="A52" s="247"/>
      <c r="AK52" s="318"/>
      <c r="AL52" s="319" t="s">
        <v>521</v>
      </c>
      <c r="AM52" s="320">
        <v>3193397</v>
      </c>
      <c r="AN52" s="321">
        <v>39969</v>
      </c>
      <c r="AO52" s="322">
        <v>-23.1</v>
      </c>
      <c r="AP52" s="323">
        <v>24241</v>
      </c>
      <c r="AQ52" s="324">
        <v>0.4</v>
      </c>
      <c r="AR52" s="325">
        <v>-23.5</v>
      </c>
    </row>
    <row r="53" spans="1:44" x14ac:dyDescent="0.15">
      <c r="A53" s="247"/>
      <c r="AK53" s="303" t="s">
        <v>522</v>
      </c>
      <c r="AL53" s="304"/>
      <c r="AM53" s="312">
        <v>5203172</v>
      </c>
      <c r="AN53" s="313">
        <v>65971</v>
      </c>
      <c r="AO53" s="314">
        <v>-6.2</v>
      </c>
      <c r="AP53" s="315">
        <v>45945</v>
      </c>
      <c r="AQ53" s="316">
        <v>1</v>
      </c>
      <c r="AR53" s="317">
        <v>-7.2</v>
      </c>
    </row>
    <row r="54" spans="1:44" x14ac:dyDescent="0.15">
      <c r="A54" s="247"/>
      <c r="AK54" s="318"/>
      <c r="AL54" s="319" t="s">
        <v>521</v>
      </c>
      <c r="AM54" s="320">
        <v>3561442</v>
      </c>
      <c r="AN54" s="321">
        <v>45156</v>
      </c>
      <c r="AO54" s="322">
        <v>13</v>
      </c>
      <c r="AP54" s="323">
        <v>25180</v>
      </c>
      <c r="AQ54" s="324">
        <v>3.9</v>
      </c>
      <c r="AR54" s="325">
        <v>9.1</v>
      </c>
    </row>
    <row r="55" spans="1:44" x14ac:dyDescent="0.15">
      <c r="A55" s="247"/>
      <c r="AK55" s="303" t="s">
        <v>523</v>
      </c>
      <c r="AL55" s="304"/>
      <c r="AM55" s="312">
        <v>4532388</v>
      </c>
      <c r="AN55" s="313">
        <v>58288</v>
      </c>
      <c r="AO55" s="314">
        <v>-11.6</v>
      </c>
      <c r="AP55" s="315">
        <v>44475</v>
      </c>
      <c r="AQ55" s="316">
        <v>-3.2</v>
      </c>
      <c r="AR55" s="317">
        <v>-8.4</v>
      </c>
    </row>
    <row r="56" spans="1:44" x14ac:dyDescent="0.15">
      <c r="A56" s="247"/>
      <c r="AK56" s="318"/>
      <c r="AL56" s="319" t="s">
        <v>521</v>
      </c>
      <c r="AM56" s="320">
        <v>2840527</v>
      </c>
      <c r="AN56" s="321">
        <v>36530</v>
      </c>
      <c r="AO56" s="322">
        <v>-19.100000000000001</v>
      </c>
      <c r="AP56" s="323">
        <v>24780</v>
      </c>
      <c r="AQ56" s="324">
        <v>-1.6</v>
      </c>
      <c r="AR56" s="325">
        <v>-17.5</v>
      </c>
    </row>
    <row r="57" spans="1:44" x14ac:dyDescent="0.15">
      <c r="A57" s="247"/>
      <c r="AK57" s="303" t="s">
        <v>524</v>
      </c>
      <c r="AL57" s="304"/>
      <c r="AM57" s="312">
        <v>4222557</v>
      </c>
      <c r="AN57" s="313">
        <v>55143</v>
      </c>
      <c r="AO57" s="314">
        <v>-5.4</v>
      </c>
      <c r="AP57" s="315">
        <v>45982</v>
      </c>
      <c r="AQ57" s="316">
        <v>3.4</v>
      </c>
      <c r="AR57" s="317">
        <v>-8.8000000000000007</v>
      </c>
    </row>
    <row r="58" spans="1:44" x14ac:dyDescent="0.15">
      <c r="A58" s="247"/>
      <c r="AK58" s="318"/>
      <c r="AL58" s="319" t="s">
        <v>521</v>
      </c>
      <c r="AM58" s="320">
        <v>2568472</v>
      </c>
      <c r="AN58" s="321">
        <v>33542</v>
      </c>
      <c r="AO58" s="322">
        <v>-8.1999999999999993</v>
      </c>
      <c r="AP58" s="323">
        <v>25583</v>
      </c>
      <c r="AQ58" s="324">
        <v>3.2</v>
      </c>
      <c r="AR58" s="325">
        <v>-11.4</v>
      </c>
    </row>
    <row r="59" spans="1:44" x14ac:dyDescent="0.15">
      <c r="A59" s="247"/>
      <c r="AK59" s="303" t="s">
        <v>525</v>
      </c>
      <c r="AL59" s="304"/>
      <c r="AM59" s="312">
        <v>4136388</v>
      </c>
      <c r="AN59" s="313">
        <v>55022</v>
      </c>
      <c r="AO59" s="314">
        <v>-0.2</v>
      </c>
      <c r="AP59" s="315">
        <v>50538</v>
      </c>
      <c r="AQ59" s="316">
        <v>9.9</v>
      </c>
      <c r="AR59" s="317">
        <v>-10.1</v>
      </c>
    </row>
    <row r="60" spans="1:44" x14ac:dyDescent="0.15">
      <c r="A60" s="247"/>
      <c r="AK60" s="318"/>
      <c r="AL60" s="319" t="s">
        <v>521</v>
      </c>
      <c r="AM60" s="320">
        <v>2694461</v>
      </c>
      <c r="AN60" s="321">
        <v>35842</v>
      </c>
      <c r="AO60" s="322">
        <v>6.9</v>
      </c>
      <c r="AP60" s="323">
        <v>29053</v>
      </c>
      <c r="AQ60" s="324">
        <v>13.6</v>
      </c>
      <c r="AR60" s="325">
        <v>-6.7</v>
      </c>
    </row>
    <row r="61" spans="1:44" x14ac:dyDescent="0.15">
      <c r="A61" s="247"/>
      <c r="AK61" s="303" t="s">
        <v>526</v>
      </c>
      <c r="AL61" s="326"/>
      <c r="AM61" s="312">
        <v>4743252</v>
      </c>
      <c r="AN61" s="313">
        <v>60957</v>
      </c>
      <c r="AO61" s="314">
        <v>-5.3</v>
      </c>
      <c r="AP61" s="315">
        <v>46485</v>
      </c>
      <c r="AQ61" s="327">
        <v>2.2000000000000002</v>
      </c>
      <c r="AR61" s="317">
        <v>-7.5</v>
      </c>
    </row>
    <row r="62" spans="1:44" x14ac:dyDescent="0.15">
      <c r="A62" s="247"/>
      <c r="AK62" s="318"/>
      <c r="AL62" s="319" t="s">
        <v>521</v>
      </c>
      <c r="AM62" s="320">
        <v>2971660</v>
      </c>
      <c r="AN62" s="321">
        <v>38208</v>
      </c>
      <c r="AO62" s="322">
        <v>-6.1</v>
      </c>
      <c r="AP62" s="323">
        <v>25767</v>
      </c>
      <c r="AQ62" s="324">
        <v>3.9</v>
      </c>
      <c r="AR62" s="325">
        <v>-10</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NLNzroEP7ugksrklLXSnAiwtcwK1tItP6egOXZY5b3D8h7seZoq4iOepNHVlbICUn4BTltRpbK4DeS1o57hjAA==" saltValue="NHFFKJ9kjOMCEZ1Cq8c9N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23"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3yq6yXbeEu+RNUkDmCkq9p3sb9Vn/Tq0zvtNYSVsJt3Wl7POrU8tuxbnBQA5O3t+XLtfEedG+JIR6aAm0WeEWg==" saltValue="eq+d2ZmRV5tZIX7rOjsa+Q=="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jm9E5qbRxM9RIWJm7J+skWtC0EBzQo1bVRGU/LM03jibybd9AzzuYEI5wtD++/VpqVbOdpJ7wbvbZaIqRUpswg==" saltValue="sLV0cKTRZw2KLIkggdpZt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election activeCell="BJ54" sqref="BJ5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19.22</v>
      </c>
      <c r="G47" s="12">
        <v>19.72</v>
      </c>
      <c r="H47" s="12">
        <v>21.96</v>
      </c>
      <c r="I47" s="12">
        <v>21.32</v>
      </c>
      <c r="J47" s="13">
        <v>22.34</v>
      </c>
    </row>
    <row r="48" spans="2:10" ht="57.75" customHeight="1" x14ac:dyDescent="0.15">
      <c r="B48" s="14"/>
      <c r="C48" s="1128" t="s">
        <v>4</v>
      </c>
      <c r="D48" s="1128"/>
      <c r="E48" s="1129"/>
      <c r="F48" s="15">
        <v>4.3600000000000003</v>
      </c>
      <c r="G48" s="16">
        <v>5.98</v>
      </c>
      <c r="H48" s="16">
        <v>3.84</v>
      </c>
      <c r="I48" s="16">
        <v>4.24</v>
      </c>
      <c r="J48" s="17">
        <v>4.76</v>
      </c>
    </row>
    <row r="49" spans="2:10" ht="57.75" customHeight="1" thickBot="1" x14ac:dyDescent="0.2">
      <c r="B49" s="18"/>
      <c r="C49" s="1130" t="s">
        <v>5</v>
      </c>
      <c r="D49" s="1130"/>
      <c r="E49" s="1131"/>
      <c r="F49" s="19">
        <v>1.01</v>
      </c>
      <c r="G49" s="20">
        <v>2.64</v>
      </c>
      <c r="H49" s="20" t="s">
        <v>533</v>
      </c>
      <c r="I49" s="20" t="s">
        <v>534</v>
      </c>
      <c r="J49" s="21">
        <v>1.37</v>
      </c>
    </row>
    <row r="50" spans="2:10" x14ac:dyDescent="0.15"/>
  </sheetData>
  <sheetProtection algorithmName="SHA-512" hashValue="ZW9phPBdwdC00yYoeU6S2SaG0s8po7TZizyEIEOX8EkKdrdFRR1ULdZP8yA+wMgeo+dAB5w5YhNqu5cj7Ax91A==" saltValue="Ur1CnB3+ehSslONpRwk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進元 亮典</cp:lastModifiedBy>
  <cp:lastPrinted>2026-03-13T07:43:29Z</cp:lastPrinted>
  <dcterms:created xsi:type="dcterms:W3CDTF">2026-02-23T07:48:10Z</dcterms:created>
  <dcterms:modified xsi:type="dcterms:W3CDTF">2026-03-16T07:47:33Z</dcterms:modified>
  <cp:category/>
</cp:coreProperties>
</file>