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5財政課\10財政係\002_財政の健全化に関すること\財政状況資料集\2018(H30)\02　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DV102" i="12"/>
  <c r="DQ102" i="12"/>
  <c r="DL102" i="12"/>
  <c r="DG102" i="12"/>
  <c r="DB102" i="12"/>
  <c r="CW102" i="12"/>
  <c r="CR102" i="12"/>
  <c r="AU88" i="12"/>
  <c r="AP88" i="12"/>
  <c r="AU63" i="12"/>
  <c r="AP63" i="12"/>
  <c r="AF72" i="12" l="1"/>
  <c r="AF71" i="12"/>
  <c r="AF70" i="12"/>
  <c r="AF69" i="12"/>
  <c r="V68" i="12"/>
  <c r="Q68" i="12"/>
  <c r="AA68" i="12" l="1"/>
  <c r="AA74" i="12"/>
  <c r="AF74" i="12" s="1"/>
  <c r="AA73" i="12"/>
  <c r="AF73" i="12" s="1"/>
  <c r="AA72" i="12"/>
  <c r="AA71" i="12"/>
  <c r="AA70" i="12"/>
  <c r="AA69" i="12"/>
  <c r="AF88" i="12" l="1"/>
  <c r="AP33" i="12"/>
  <c r="AK33" i="12"/>
  <c r="V33" i="12"/>
  <c r="Q33" i="12"/>
  <c r="AA35" i="12" l="1"/>
  <c r="AA34" i="12"/>
  <c r="AA33" i="12"/>
  <c r="AA32" i="12"/>
  <c r="AA31" i="12"/>
  <c r="AA30" i="12"/>
  <c r="AA29" i="12"/>
  <c r="AA28" i="12"/>
  <c r="AA9" i="12"/>
  <c r="AA8" i="12"/>
  <c r="AA7"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<sst xmlns="http://schemas.openxmlformats.org/spreadsheetml/2006/main" count="1147" uniqueCount="617">
  <si>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</si>
  <si>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</si>
  <si>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</si>
  <si>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</si>
  <si>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</si>
  <si>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</si>
  <si>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</si>
  <si>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</si>
  <si>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</si>
  <si>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</si>
  <si>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</si>
  <si>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</si>
  <si>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</si>
  <si>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</si>
  <si>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</si>
  <si>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</si>
  <si>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</si>
  <si>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</si>
  <si>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</si>
  <si>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</si>
  <si>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</si>
  <si>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</si>
  <si>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</si>
  <si>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</si>
  <si>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</si>
  <si>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</si>
  <si>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</si>
  <si>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</si>
  <si>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</si>
  <si>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</si>
  <si>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</si>
  <si>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</si>
  <si>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</si>
  <si>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</si>
  <si>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</si>
  <si>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</si>
  <si>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</si>
  <si>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</si>
  <si>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</si>
  <si>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</si>
  <si>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</si>
  <si>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</si>
  <si>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</si>
  <si>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</si>
  <si>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</si>
  <si>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</si>
  <si>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</si>
  <si>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</si>
  <si>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</si>
  <si>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</si>
  <si>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</si>
  <si>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</si>
  <si>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</si>
  <si>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</si>
  <si>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</si>
  <si>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</si>
  <si>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</si>
  <si>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</si>
  <si>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</si>
  <si>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</si>
  <si>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</si>
  <si>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</si>
  <si>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</si>
  <si>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</si>
  <si>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</si>
  <si>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</si>
  <si>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</si>
  <si>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</si>
  <si>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</si>
  <si>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</si>
  <si>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</si>
  <si>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</si>
  <si>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</si>
  <si>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</si>
  <si>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</si>
  <si>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</si>
  <si>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</si>
  <si>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</si>
  <si>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</si>
  <si>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</si>
  <si>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</si>
  <si>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</si>
  <si>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</si>
  <si>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</si>
  <si>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</si>
  <si>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</si>
  <si>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</si>
  <si>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</si>
  <si>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</si>
  <si>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</si>
  <si>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</si>
  <si>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</si>
  <si>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</si>
  <si>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</si>
  <si>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</si>
  <si>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</si>
  <si>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</si>
  <si>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</si>
  <si>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</si>
  <si>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</si>
  <si>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</si>
  <si>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</si>
  <si>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</si>
  <si>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</si>
  <si>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</si>
  <si>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</si>
  <si>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</si>
  <si>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</si>
  <si>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</si>
  <si>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</si>
  <si>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</si>
  <si>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</si>
  <si>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</si>
  <si>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</si>
  <si>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</si>
  <si>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</si>
  <si>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</si>
  <si>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</si>
  <si>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</si>
  <si>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</si>
  <si>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</si>
  <si>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</si>
  <si>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</si>
  <si>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</si>
  <si>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</si>
  <si>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</si>
  <si>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</si>
  <si>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</si>
  <si>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</si>
  <si>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</si>
  <si>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</si>
  <si>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</si>
  <si>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</si>
  <si>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</si>
  <si>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</si>
  <si>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</si>
  <si>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</si>
  <si>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</si>
  <si>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</si>
  <si>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</si>
  <si>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</si>
  <si>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</si>
  <si>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</si>
  <si>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</si>
  <si>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</si>
  <si>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</si>
  <si>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</si>
  <si>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</si>
  <si>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</si>
  <si>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</si>
  <si>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</si>
  <si>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</si>
  <si>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</si>
  <si>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</si>
  <si>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</si>
  <si>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</si>
  <si>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</si>
  <si>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</si>
  <si>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</si>
  <si>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</si>
  <si>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</si>
  <si>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</si>
  <si>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</si>
  <si>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</si>
  <si>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</si>
  <si>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</si>
  <si>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</si>
  <si>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</si>
  <si>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</si>
  <si>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</si>
  <si>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</si>
  <si>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</si>
  <si>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</si>
  <si>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</si>
  <si>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</si>
  <si>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</si>
  <si>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</si>
  <si>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</si>
  <si>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</si>
  <si>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</si>
  <si>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</si>
  <si>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</si>
  <si>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</si>
  <si>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</si>
  <si>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</si>
  <si>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</si>
  <si>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</si>
  <si>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</si>
  <si>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</si>
  <si>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</si>
  <si>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</si>
  <si>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</si>
  <si>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</si>
  <si>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</si>
  <si>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</si>
  <si>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</si>
  <si>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</si>
  <si>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</si>
  <si>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</si>
  <si>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</si>
  <si>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</si>
  <si>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</si>
  <si>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</si>
  <si>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</si>
  <si>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</si>
  <si>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</si>
  <si>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</si>
  <si>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</si>
  <si>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</si>
  <si>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</si>
  <si>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</si>
  <si>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</si>
  <si>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</si>
  <si>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兵庫県豊岡市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</si>
  <si>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</si>
  <si>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</si>
  <si>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</si>
  <si>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</si>
  <si>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</si>
  <si>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</si>
  <si>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</si>
  <si>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</si>
  <si>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</si>
  <si>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</si>
  <si>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</si>
  <si>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</si>
  <si>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</si>
  <si>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</si>
  <si>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</si>
  <si>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</si>
  <si>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</si>
  <si>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</si>
  <si>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</si>
  <si>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</si>
  <si>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</si>
  <si>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</si>
  <si>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</si>
  <si>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</si>
  <si>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</si>
  <si>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</si>
  <si>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</si>
  <si>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</si>
  <si>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</si>
  <si>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</si>
  <si>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</si>
  <si>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</si>
  <si>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</si>
  <si>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</si>
  <si>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</si>
  <si>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</si>
  <si>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</si>
  <si>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</si>
  <si>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</si>
  <si>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</si>
  <si>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</si>
  <si>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</si>
  <si>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</si>
  <si>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</si>
  <si>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</si>
  <si>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</si>
  <si>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</si>
  <si>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</si>
  <si>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</si>
  <si>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</si>
  <si>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</si>
  <si>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</si>
  <si>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</si>
  <si>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</si>
  <si>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</si>
  <si>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</si>
  <si>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</si>
  <si>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</si>
  <si>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</si>
  <si>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</si>
  <si>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</si>
  <si>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</si>
  <si>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</si>
  <si>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</si>
  <si>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</si>
  <si>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</si>
  <si>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</si>
  <si>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</si>
  <si>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</si>
  <si>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</si>
  <si>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</si>
  <si>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</si>
  <si>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</si>
  <si>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</si>
  <si>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</si>
  <si>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</si>
  <si>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</si>
  <si>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</si>
  <si>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</si>
  <si>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</si>
  <si>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</si>
  <si>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</si>
  <si>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</si>
  <si>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</si>
  <si>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</si>
  <si>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</si>
  <si>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</si>
  <si>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</si>
  <si>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</si>
  <si>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</si>
  <si>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</si>
  <si>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</si>
  <si>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</si>
  <si>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</si>
  <si>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</si>
  <si>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</si>
  <si>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</si>
  <si>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</si>
  <si>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</si>
  <si>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</si>
  <si>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</si>
  <si>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</si>
  <si>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</si>
  <si>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</si>
  <si>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</si>
  <si>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</si>
  <si>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</si>
  <si>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</si>
  <si>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</si>
  <si>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</si>
  <si>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</si>
  <si>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</si>
  <si>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</si>
  <si>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</si>
  <si>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</si>
  <si>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</si>
  <si>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</si>
  <si>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</si>
  <si>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</si>
  <si>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</si>
  <si>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</si>
  <si>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</si>
  <si>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</si>
  <si>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</si>
  <si>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</si>
  <si>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</si>
  <si>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</si>
  <si>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</si>
  <si>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</si>
  <si>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</si>
  <si>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</si>
  <si>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</si>
  <si>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</si>
  <si>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</si>
  <si>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</si>
  <si>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</si>
  <si>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</si>
  <si>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</si>
  <si>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</si>
  <si>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</si>
  <si>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</si>
  <si>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</si>
  <si>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</si>
  <si>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</si>
  <si>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</si>
  <si>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</si>
  <si>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</si>
  <si>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</si>
  <si>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</si>
  <si>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</si>
  <si>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兵庫県豊岡市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</si>
  <si>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</si>
  <si>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</si>
  <si>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</si>
  <si>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</si>
  <si>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</si>
  <si>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</si>
  <si>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</si>
  <si>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</si>
  <si>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</si>
  <si>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</si>
  <si>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</si>
  <si>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</si>
  <si>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</si>
  <si>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</si>
  <si>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</si>
  <si>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</si>
  <si>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</si>
  <si>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</si>
  <si>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</si>
  <si>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</si>
  <si>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</si>
  <si>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</si>
  <si>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</si>
  <si>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</si>
  <si>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</si>
  <si>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</si>
  <si>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</si>
  <si>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</si>
  <si>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</si>
  <si>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</si>
  <si>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</si>
  <si>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</si>
  <si>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</si>
  <si>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</si>
  <si>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</si>
  <si>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</si>
  <si>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</si>
  <si>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</si>
  <si>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</si>
  <si>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</si>
  <si>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</si>
  <si>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</si>
  <si>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</si>
  <si>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農業共済事業特別会計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</si>
  <si>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</si>
  <si>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</si>
  <si>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</si>
  <si>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</si>
  <si>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</si>
  <si>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</si>
  <si>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</si>
  <si>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</si>
  <si>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</si>
  <si>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</si>
  <si>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</si>
  <si>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</si>
  <si>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</si>
  <si>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</si>
  <si>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</si>
  <si>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</si>
  <si>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</si>
  <si>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</si>
  <si>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</si>
  <si>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</si>
  <si>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</si>
  <si>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</si>
  <si>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</si>
  <si>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</si>
  <si>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</si>
  <si>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</si>
  <si>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</si>
  <si>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</si>
  <si>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</si>
  <si>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</si>
  <si>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</si>
  <si>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</si>
  <si>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</si>
  <si>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</si>
  <si>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</si>
  <si>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</si>
  <si>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</si>
  <si>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</si>
  <si>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</si>
  <si>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</si>
  <si>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</si>
  <si>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</si>
  <si>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</si>
  <si>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</si>
  <si>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</si>
  <si>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</si>
  <si>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</si>
  <si>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</si>
  <si>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</si>
  <si>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</si>
  <si>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</si>
  <si>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</si>
  <si>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</si>
  <si>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</si>
  <si>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</si>
  <si>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</si>
  <si>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</si>
  <si>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</si>
  <si>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</si>
  <si>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</si>
  <si>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</si>
  <si>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</si>
  <si>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</si>
  <si>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</si>
  <si>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</si>
  <si>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</si>
  <si>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</si>
  <si>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</si>
  <si>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</si>
  <si>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</si>
  <si>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</si>
  <si>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</si>
  <si>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</si>
  <si>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</si>
  <si>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</si>
  <si>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</si>
  <si>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</si>
  <si>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</si>
  <si>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</si>
  <si>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</si>
  <si>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</si>
  <si>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</si>
  <si>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</si>
  <si>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</si>
  <si>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</si>
  <si>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</si>
  <si>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</si>
  <si>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</si>
  <si>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</si>
  <si>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</si>
  <si>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</si>
  <si>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</si>
  <si>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</si>
  <si>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</si>
  <si>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</si>
  <si>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</si>
  <si>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</si>
  <si>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</si>
  <si>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</si>
  <si>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</si>
  <si>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</si>
  <si>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</si>
  <si>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</si>
  <si>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</si>
  <si>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</si>
  <si>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</si>
  <si>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</si>
  <si>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</si>
  <si>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</si>
  <si>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</si>
  <si>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</si>
  <si>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</si>
  <si>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</si>
  <si>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</si>
  <si>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</si>
  <si>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</si>
  <si>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</si>
  <si>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</si>
  <si>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</si>
  <si>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</si>
  <si>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</si>
  <si>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</si>
  <si>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</si>
  <si>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</si>
  <si>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</si>
  <si>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</si>
  <si>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</si>
  <si>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</si>
  <si>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</si>
  <si>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</si>
  <si>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</si>
  <si>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</si>
  <si>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</si>
  <si>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</si>
  <si>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</si>
  <si>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</si>
  <si>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</si>
  <si>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</si>
  <si>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</si>
  <si>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</si>
  <si>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</si>
  <si>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</si>
  <si>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</si>
  <si>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</si>
  <si>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</si>
  <si>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</si>
  <si>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</si>
  <si>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</si>
  <si>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</si>
  <si>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23.11</t>
  </si>
  <si>
    <t>▲ 1.41</t>
  </si>
  <si>
    <t>水道事業会計</t>
  </si>
  <si>
    <t>下水道事業会計</t>
  </si>
  <si>
    <t>一般会計</t>
  </si>
  <si>
    <t>国民健康保険事業特別会計（事業勘定）</t>
  </si>
  <si>
    <t>介護保険事業特別会計</t>
  </si>
  <si>
    <t>農業共済事業特別会計</t>
  </si>
  <si>
    <t>後期高齢者医療事業特別会計</t>
  </si>
  <si>
    <t>診療所事業特別会計</t>
  </si>
  <si>
    <t>その他会計（赤字）</t>
  </si>
  <si>
    <t>その他会計（黒字）</t>
  </si>
  <si>
    <t>H25末</t>
    <phoneticPr fontId="5"/>
  </si>
  <si>
    <t>H26末</t>
    <phoneticPr fontId="5"/>
  </si>
  <si>
    <t>H27末</t>
    <phoneticPr fontId="5"/>
  </si>
  <si>
    <t>H28末</t>
    <phoneticPr fontId="5"/>
  </si>
  <si>
    <t>H29末</t>
    <phoneticPr fontId="5"/>
  </si>
  <si>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</si>
  <si>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</si>
  <si>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</si>
  <si>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</si>
  <si>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</si>
  <si>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</si>
  <si>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</si>
  <si>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豊岡市土地開発公社</t>
  </si>
  <si>
    <t>㈱北前館</t>
  </si>
  <si>
    <t>㈱日高振興公社</t>
  </si>
  <si>
    <t>㈱シルク温泉やまびこ</t>
  </si>
  <si>
    <t>アイティ豊岡都市開発㈱</t>
  </si>
  <si>
    <t>豊岡まちづくり㈱</t>
  </si>
  <si>
    <t>㈲あした</t>
  </si>
  <si>
    <t>(一財)但馬地域地場産業振興センター</t>
    <rPh sb="1" eb="2">
      <t>イチ</t>
    </rPh>
    <phoneticPr fontId="2"/>
  </si>
  <si>
    <t>(一社)豊岡観光イノベーション</t>
    <rPh sb="1" eb="2">
      <t>イチ</t>
    </rPh>
    <rPh sb="2" eb="3">
      <t>シャ</t>
    </rPh>
    <rPh sb="4" eb="6">
      <t>トヨオカ</t>
    </rPh>
    <rPh sb="6" eb="8">
      <t>カンコウ</t>
    </rPh>
    <phoneticPr fontId="2"/>
  </si>
  <si>
    <t>兵庫県信用保証協会</t>
  </si>
  <si>
    <t>○</t>
    <phoneticPr fontId="2"/>
  </si>
  <si>
    <t>　</t>
    <phoneticPr fontId="2"/>
  </si>
  <si>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</si>
  <si>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</si>
  <si>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</si>
  <si>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福祉基金</t>
    <rPh sb="0" eb="2">
      <t>フクシ</t>
    </rPh>
    <rPh sb="2" eb="4">
      <t>キキン</t>
    </rPh>
    <phoneticPr fontId="2"/>
  </si>
  <si>
    <t>被災者生活再建支援基金</t>
    <rPh sb="0" eb="3">
      <t>ヒサイシャ</t>
    </rPh>
    <rPh sb="3" eb="5">
      <t>セイカツ</t>
    </rPh>
    <rPh sb="5" eb="7">
      <t>サイケン</t>
    </rPh>
    <rPh sb="7" eb="9">
      <t>シエン</t>
    </rPh>
    <rPh sb="9" eb="11">
      <t>キキン</t>
    </rPh>
    <phoneticPr fontId="2"/>
  </si>
  <si>
    <t>植村直己顕彰基金</t>
    <rPh sb="0" eb="2">
      <t>ウエムラ</t>
    </rPh>
    <rPh sb="2" eb="4">
      <t>ナオミ</t>
    </rPh>
    <rPh sb="4" eb="6">
      <t>ケンショウ</t>
    </rPh>
    <rPh sb="6" eb="8">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</si>
  <si>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</si>
  <si>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</si>
  <si>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</si>
  <si>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</si>
  <si>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</si>
  <si>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</si>
  <si>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</si>
  <si>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</si>
  <si>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将来負担比率は、地方債の積極的な繰上償還、計画に基づく発行などの縮減に努めた結果、近年減少傾向にあるものの依然として類似団体と比較してかなり高い状況である。
　有形固定資産原価償却率は類似団体より高く、また上昇傾向にある。主な要因としては、合併前に旧市町毎に整備した公共施設があるため、保有する施設数が非合併団体よりも多く、施設の更新や除却の影響が表れにくいためであると考えられる。公共施設等総合管理計画に基づき、施設の集約化・複合化を進めるなど公共施設の適正管理に取り組んでいく。</t>
    <rPh sb="1" eb="3">
      <t>ショウライ</t>
    </rPh>
    <rPh sb="3" eb="5">
      <t>フタン</t>
    </rPh>
    <rPh sb="5" eb="7">
      <t>ヒリツ</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</si>
  <si>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</si>
  <si>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</si>
  <si>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</si>
  <si>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</si>
  <si>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</si>
  <si>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</si>
  <si>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将来負担率、実質公債費比率は、いずれも近年減少傾向にある。これは、地方債の積極的な繰上償還、計画に基づく発行、交付税算入率の高い発行などによるものである。
　しかしながら類似団体と比較し、将来負担比率で50.6ポイント、実質公債費比率で5.9ポイント上回っており、ともに高い水準にある。
　今後も引き続き地方債の発行抑制や交付税算入率の高い地方債の発行などに努める。</t>
    <rPh sb="34" eb="37">
      <t>チホウサイ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</si>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</sst>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44504</c:v>
                </c:pt>
                <c:pt idx="3">
                  <c:v>47820</c:v>
                </c:pt>
                <c:pt idx="4">
                  <c:v>41934</c:v>
                </c:pt>
              </c:numCache>
            </c:numRef>
          </c:val>
          <c:smooth val="0"/>
          <c:extLst>
            <c:ext xmlns:c16="http://schemas.microsoft.com/office/drawing/2014/chart" uri="{C3380CC4-5D6E-409C-BE32-E72D297353CC}">
              <c16:uniqueId val="{00000000-D814-4CE5-82F5-5B055E29FA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75153</c:v>
                </c:pt>
                <c:pt idx="1">
                  <c:v>65680</c:v>
                </c:pt>
                <c:pt idx="2">
                  <c:v>67083</c:v>
                </c:pt>
                <c:pt idx="3">
                  <c:v>68146</c:v>
                </c:pt>
                <c:pt idx="4">
                  <c:v>55695</c:v>
                </c:pt>
              </c:numCache>
            </c:numRef>
          </c:val>
          <c:smooth val="0"/>
          <c:extLst>
            <c:ext xmlns:c16="http://schemas.microsoft.com/office/drawing/2014/chart" uri="{C3380CC4-5D6E-409C-BE32-E72D297353CC}">
              <c16:uniqueId val="{00000001-D814-4CE5-82F5-5B055E29FA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2.62</c:v>
                </c:pt>
                <c:pt idx="1">
                  <c:v>2.91</c:v>
                </c:pt>
                <c:pt idx="2">
                  <c:v>3.29</c:v>
                </c:pt>
                <c:pt idx="3">
                  <c:v>3.07</c:v>
                </c:pt>
                <c:pt idx="4">
                  <c:v>3.03</c:v>
                </c:pt>
              </c:numCache>
            </c:numRef>
          </c:val>
          <c:extLst>
            <c:ext xmlns:c16="http://schemas.microsoft.com/office/drawing/2014/chart" uri="{C3380CC4-5D6E-409C-BE32-E72D297353CC}">
              <c16:uniqueId val="{00000000-69BF-469A-9ABD-D24D4CE773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32.659999999999997</c:v>
                </c:pt>
                <c:pt idx="1">
                  <c:v>35.979999999999997</c:v>
                </c:pt>
                <c:pt idx="2">
                  <c:v>42.44</c:v>
                </c:pt>
                <c:pt idx="3">
                  <c:v>19.95</c:v>
                </c:pt>
                <c:pt idx="4">
                  <c:v>18.79</c:v>
                </c:pt>
              </c:numCache>
            </c:numRef>
          </c:val>
          <c:extLst>
            <c:ext xmlns:c16="http://schemas.microsoft.com/office/drawing/2014/chart" uri="{C3380CC4-5D6E-409C-BE32-E72D297353CC}">
              <c16:uniqueId val="{00000001-69BF-469A-9ABD-D24D4CE773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3.63</c:v>
                </c:pt>
                <c:pt idx="1">
                  <c:v>4.7</c:v>
                </c:pt>
                <c:pt idx="2">
                  <c:v>5.63</c:v>
                </c:pt>
                <c:pt idx="3">
                  <c:v>-23.11</c:v>
                </c:pt>
                <c:pt idx="4">
                  <c:v>-1.41</c:v>
                </c:pt>
              </c:numCache>
            </c:numRef>
          </c:val>
          <c:smooth val="0"/>
          <c:extLst>
            <c:ext xmlns:c16="http://schemas.microsoft.com/office/drawing/2014/chart" uri="{C3380CC4-5D6E-409C-BE32-E72D297353CC}">
              <c16:uniqueId val="{00000002-69BF-469A-9ABD-D24D4CE773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0.31</c:v>
                </c:pt>
                <c:pt idx="2">
                  <c:v>#N/A</c:v>
                </c:pt>
                <c:pt idx="3">
                  <c:v>0.06</c:v>
                </c:pt>
                <c:pt idx="4">
                  <c:v>#N/A</c:v>
                </c:pt>
                <c:pt idx="5">
                  <c:v>0.08</c:v>
                </c:pt>
                <c:pt idx="6">
                  <c:v>#N/A</c:v>
                </c:pt>
                <c:pt idx="7">
                  <c:v>0.14000000000000001</c:v>
                </c:pt>
                <c:pt idx="8">
                  <c:v>#N/A</c:v>
                </c:pt>
                <c:pt idx="9">
                  <c:v>0.05</c:v>
                </c:pt>
              </c:numCache>
            </c:numRef>
          </c:val>
          <c:extLst>
            <c:ext xmlns:c16="http://schemas.microsoft.com/office/drawing/2014/chart" uri="{C3380CC4-5D6E-409C-BE32-E72D297353CC}">
              <c16:uniqueId val="{00000000-E167-49CD-8D07-64A57FA29A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67-49CD-8D07-64A57FA29AC0}"/>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7.0000000000000007E-2</c:v>
                </c:pt>
                <c:pt idx="4">
                  <c:v>#N/A</c:v>
                </c:pt>
                <c:pt idx="5">
                  <c:v>0.05</c:v>
                </c:pt>
                <c:pt idx="6">
                  <c:v>#N/A</c:v>
                </c:pt>
                <c:pt idx="7">
                  <c:v>0.08</c:v>
                </c:pt>
                <c:pt idx="8">
                  <c:v>#N/A</c:v>
                </c:pt>
                <c:pt idx="9">
                  <c:v>7.0000000000000007E-2</c:v>
                </c:pt>
              </c:numCache>
            </c:numRef>
          </c:val>
          <c:extLst>
            <c:ext xmlns:c16="http://schemas.microsoft.com/office/drawing/2014/chart" uri="{C3380CC4-5D6E-409C-BE32-E72D297353CC}">
              <c16:uniqueId val="{00000002-E167-49CD-8D07-64A57FA29AC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7.0000000000000007E-2</c:v>
                </c:pt>
                <c:pt idx="4">
                  <c:v>#N/A</c:v>
                </c:pt>
                <c:pt idx="5">
                  <c:v>0.09</c:v>
                </c:pt>
                <c:pt idx="6">
                  <c:v>#N/A</c:v>
                </c:pt>
                <c:pt idx="7">
                  <c:v>0.09</c:v>
                </c:pt>
                <c:pt idx="8">
                  <c:v>#N/A</c:v>
                </c:pt>
                <c:pt idx="9">
                  <c:v>0.1</c:v>
                </c:pt>
              </c:numCache>
            </c:numRef>
          </c:val>
          <c:extLst>
            <c:ext xmlns:c16="http://schemas.microsoft.com/office/drawing/2014/chart" uri="{C3380CC4-5D6E-409C-BE32-E72D297353CC}">
              <c16:uniqueId val="{00000003-E167-49CD-8D07-64A57FA29AC0}"/>
            </c:ext>
          </c:extLst>
        </c:ser>
        <c:ser>
          <c:idx val="4"/>
          <c:order val="4"/>
          <c:tx>
            <c:strRef>
              <c:f>データシート!$A$31</c:f>
              <c:strCache>
                <c:ptCount val="1"/>
                <c:pt idx="0">
                  <c:v>農業共済事業特別会計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0.56000000000000005</c:v>
                </c:pt>
                <c:pt idx="2">
                  <c:v>#N/A</c:v>
                </c:pt>
                <c:pt idx="3">
                  <c:v>0.57999999999999996</c:v>
                </c:pt>
                <c:pt idx="4">
                  <c:v>#N/A</c:v>
                </c:pt>
                <c:pt idx="5">
                  <c:v>0.64</c:v>
                </c:pt>
                <c:pt idx="6">
                  <c:v>#N/A</c:v>
                </c:pt>
                <c:pt idx="7">
                  <c:v>0.69</c:v>
                </c:pt>
                <c:pt idx="8">
                  <c:v>#N/A</c:v>
                </c:pt>
                <c:pt idx="9">
                  <c:v>0.69</c:v>
                </c:pt>
              </c:numCache>
            </c:numRef>
          </c:val>
          <c:extLst>
            <c:ext xmlns:c16="http://schemas.microsoft.com/office/drawing/2014/chart" uri="{C3380CC4-5D6E-409C-BE32-E72D297353CC}">
              <c16:uniqueId val="{00000004-E167-49CD-8D07-64A57FA29AC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0.55000000000000004</c:v>
                </c:pt>
                <c:pt idx="2">
                  <c:v>#N/A</c:v>
                </c:pt>
                <c:pt idx="3">
                  <c:v>0.52</c:v>
                </c:pt>
                <c:pt idx="4">
                  <c:v>#N/A</c:v>
                </c:pt>
                <c:pt idx="5">
                  <c:v>0.8</c:v>
                </c:pt>
                <c:pt idx="6">
                  <c:v>#N/A</c:v>
                </c:pt>
                <c:pt idx="7">
                  <c:v>0.92</c:v>
                </c:pt>
                <c:pt idx="8">
                  <c:v>#N/A</c:v>
                </c:pt>
                <c:pt idx="9">
                  <c:v>1.21</c:v>
                </c:pt>
              </c:numCache>
            </c:numRef>
          </c:val>
          <c:extLst>
            <c:ext xmlns:c16="http://schemas.microsoft.com/office/drawing/2014/chart" uri="{C3380CC4-5D6E-409C-BE32-E72D297353CC}">
              <c16:uniqueId val="{00000005-E167-49CD-8D07-64A57FA29AC0}"/>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0.73</c:v>
                </c:pt>
                <c:pt idx="2">
                  <c:v>#N/A</c:v>
                </c:pt>
                <c:pt idx="3">
                  <c:v>1.01</c:v>
                </c:pt>
                <c:pt idx="4">
                  <c:v>#N/A</c:v>
                </c:pt>
                <c:pt idx="5">
                  <c:v>1.17</c:v>
                </c:pt>
                <c:pt idx="6">
                  <c:v>#N/A</c:v>
                </c:pt>
                <c:pt idx="7">
                  <c:v>1.67</c:v>
                </c:pt>
                <c:pt idx="8">
                  <c:v>#N/A</c:v>
                </c:pt>
                <c:pt idx="9">
                  <c:v>1.26</c:v>
                </c:pt>
              </c:numCache>
            </c:numRef>
          </c:val>
          <c:extLst>
            <c:ext xmlns:c16="http://schemas.microsoft.com/office/drawing/2014/chart" uri="{C3380CC4-5D6E-409C-BE32-E72D297353CC}">
              <c16:uniqueId val="{00000006-E167-49CD-8D07-64A57FA29AC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2.5299999999999998</c:v>
                </c:pt>
                <c:pt idx="2">
                  <c:v>#N/A</c:v>
                </c:pt>
                <c:pt idx="3">
                  <c:v>2.81</c:v>
                </c:pt>
                <c:pt idx="4">
                  <c:v>#N/A</c:v>
                </c:pt>
                <c:pt idx="5">
                  <c:v>3.17</c:v>
                </c:pt>
                <c:pt idx="6">
                  <c:v>#N/A</c:v>
                </c:pt>
                <c:pt idx="7">
                  <c:v>2.89</c:v>
                </c:pt>
                <c:pt idx="8">
                  <c:v>#N/A</c:v>
                </c:pt>
                <c:pt idx="9">
                  <c:v>2.93</c:v>
                </c:pt>
              </c:numCache>
            </c:numRef>
          </c:val>
          <c:extLst>
            <c:ext xmlns:c16="http://schemas.microsoft.com/office/drawing/2014/chart" uri="{C3380CC4-5D6E-409C-BE32-E72D297353CC}">
              <c16:uniqueId val="{00000007-E167-49CD-8D07-64A57FA29AC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2.44</c:v>
                </c:pt>
                <c:pt idx="2">
                  <c:v>#N/A</c:v>
                </c:pt>
                <c:pt idx="3">
                  <c:v>3.14</c:v>
                </c:pt>
                <c:pt idx="4">
                  <c:v>#N/A</c:v>
                </c:pt>
                <c:pt idx="5">
                  <c:v>3.8</c:v>
                </c:pt>
                <c:pt idx="6">
                  <c:v>#N/A</c:v>
                </c:pt>
                <c:pt idx="7">
                  <c:v>3.96</c:v>
                </c:pt>
                <c:pt idx="8">
                  <c:v>#N/A</c:v>
                </c:pt>
                <c:pt idx="9">
                  <c:v>4.1100000000000003</c:v>
                </c:pt>
              </c:numCache>
            </c:numRef>
          </c:val>
          <c:extLst>
            <c:ext xmlns:c16="http://schemas.microsoft.com/office/drawing/2014/chart" uri="{C3380CC4-5D6E-409C-BE32-E72D297353CC}">
              <c16:uniqueId val="{00000008-E167-49CD-8D07-64A57FA29AC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9.27</c:v>
                </c:pt>
                <c:pt idx="2">
                  <c:v>#N/A</c:v>
                </c:pt>
                <c:pt idx="3">
                  <c:v>9.17</c:v>
                </c:pt>
                <c:pt idx="4">
                  <c:v>#N/A</c:v>
                </c:pt>
                <c:pt idx="5">
                  <c:v>9.4700000000000006</c:v>
                </c:pt>
                <c:pt idx="6">
                  <c:v>#N/A</c:v>
                </c:pt>
                <c:pt idx="7">
                  <c:v>9.86</c:v>
                </c:pt>
                <c:pt idx="8">
                  <c:v>#N/A</c:v>
                </c:pt>
                <c:pt idx="9">
                  <c:v>10.88</c:v>
                </c:pt>
              </c:numCache>
            </c:numRef>
          </c:val>
          <c:extLst>
            <c:ext xmlns:c16="http://schemas.microsoft.com/office/drawing/2014/chart" uri="{C3380CC4-5D6E-409C-BE32-E72D297353CC}">
              <c16:uniqueId val="{00000009-E167-49CD-8D07-64A57FA29A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8316</c:v>
                </c:pt>
                <c:pt idx="5">
                  <c:v>8221</c:v>
                </c:pt>
                <c:pt idx="8">
                  <c:v>7992</c:v>
                </c:pt>
                <c:pt idx="11">
                  <c:v>7783</c:v>
                </c:pt>
                <c:pt idx="14">
                  <c:v>7639</c:v>
                </c:pt>
              </c:numCache>
            </c:numRef>
          </c:val>
          <c:extLst>
            <c:ext xmlns:c16="http://schemas.microsoft.com/office/drawing/2014/chart" uri="{C3380CC4-5D6E-409C-BE32-E72D297353CC}">
              <c16:uniqueId val="{00000000-904E-49F6-835B-33137693D9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5</c:v>
                </c:pt>
                <c:pt idx="6">
                  <c:v>3</c:v>
                </c:pt>
                <c:pt idx="9">
                  <c:v>0</c:v>
                </c:pt>
                <c:pt idx="12">
                  <c:v>0</c:v>
                </c:pt>
              </c:numCache>
            </c:numRef>
          </c:val>
          <c:extLst>
            <c:ext xmlns:c16="http://schemas.microsoft.com/office/drawing/2014/chart" uri="{C3380CC4-5D6E-409C-BE32-E72D297353CC}">
              <c16:uniqueId val="{00000001-904E-49F6-835B-33137693D9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19</c:v>
                </c:pt>
                <c:pt idx="6">
                  <c:v>0</c:v>
                </c:pt>
                <c:pt idx="9">
                  <c:v>0</c:v>
                </c:pt>
                <c:pt idx="12">
                  <c:v>0</c:v>
                </c:pt>
              </c:numCache>
            </c:numRef>
          </c:val>
          <c:extLst>
            <c:ext xmlns:c16="http://schemas.microsoft.com/office/drawing/2014/chart" uri="{C3380CC4-5D6E-409C-BE32-E72D297353CC}">
              <c16:uniqueId val="{00000002-904E-49F6-835B-33137693D9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778</c:v>
                </c:pt>
                <c:pt idx="3">
                  <c:v>825</c:v>
                </c:pt>
                <c:pt idx="6">
                  <c:v>843</c:v>
                </c:pt>
                <c:pt idx="9">
                  <c:v>967</c:v>
                </c:pt>
                <c:pt idx="12">
                  <c:v>949</c:v>
                </c:pt>
              </c:numCache>
            </c:numRef>
          </c:val>
          <c:extLst>
            <c:ext xmlns:c16="http://schemas.microsoft.com/office/drawing/2014/chart" uri="{C3380CC4-5D6E-409C-BE32-E72D297353CC}">
              <c16:uniqueId val="{00000003-904E-49F6-835B-33137693D9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2919</c:v>
                </c:pt>
                <c:pt idx="3">
                  <c:v>2980</c:v>
                </c:pt>
                <c:pt idx="6">
                  <c:v>2942</c:v>
                </c:pt>
                <c:pt idx="9">
                  <c:v>2884</c:v>
                </c:pt>
                <c:pt idx="12">
                  <c:v>2945</c:v>
                </c:pt>
              </c:numCache>
            </c:numRef>
          </c:val>
          <c:extLst>
            <c:ext xmlns:c16="http://schemas.microsoft.com/office/drawing/2014/chart" uri="{C3380CC4-5D6E-409C-BE32-E72D297353CC}">
              <c16:uniqueId val="{00000004-904E-49F6-835B-33137693D9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117</c:v>
                </c:pt>
                <c:pt idx="3">
                  <c:v>117</c:v>
                </c:pt>
                <c:pt idx="6">
                  <c:v>117</c:v>
                </c:pt>
                <c:pt idx="9">
                  <c:v>107</c:v>
                </c:pt>
                <c:pt idx="12">
                  <c:v>40</c:v>
                </c:pt>
              </c:numCache>
            </c:numRef>
          </c:val>
          <c:extLst>
            <c:ext xmlns:c16="http://schemas.microsoft.com/office/drawing/2014/chart" uri="{C3380CC4-5D6E-409C-BE32-E72D297353CC}">
              <c16:uniqueId val="{00000005-904E-49F6-835B-33137693D9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4E-49F6-835B-33137693D9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7154</c:v>
                </c:pt>
                <c:pt idx="3">
                  <c:v>6872</c:v>
                </c:pt>
                <c:pt idx="6">
                  <c:v>6381</c:v>
                </c:pt>
                <c:pt idx="9">
                  <c:v>6491</c:v>
                </c:pt>
                <c:pt idx="12">
                  <c:v>6408</c:v>
                </c:pt>
              </c:numCache>
            </c:numRef>
          </c:val>
          <c:extLst>
            <c:ext xmlns:c16="http://schemas.microsoft.com/office/drawing/2014/chart" uri="{C3380CC4-5D6E-409C-BE32-E72D297353CC}">
              <c16:uniqueId val="{00000007-904E-49F6-835B-33137693D9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2674</c:v>
                </c:pt>
                <c:pt idx="2">
                  <c:v>#N/A</c:v>
                </c:pt>
                <c:pt idx="3">
                  <c:v>#N/A</c:v>
                </c:pt>
                <c:pt idx="4">
                  <c:v>2597</c:v>
                </c:pt>
                <c:pt idx="5">
                  <c:v>#N/A</c:v>
                </c:pt>
                <c:pt idx="6">
                  <c:v>#N/A</c:v>
                </c:pt>
                <c:pt idx="7">
                  <c:v>2294</c:v>
                </c:pt>
                <c:pt idx="8">
                  <c:v>#N/A</c:v>
                </c:pt>
                <c:pt idx="9">
                  <c:v>#N/A</c:v>
                </c:pt>
                <c:pt idx="10">
                  <c:v>2666</c:v>
                </c:pt>
                <c:pt idx="11">
                  <c:v>#N/A</c:v>
                </c:pt>
                <c:pt idx="12">
                  <c:v>#N/A</c:v>
                </c:pt>
                <c:pt idx="13">
                  <c:v>2703</c:v>
                </c:pt>
                <c:pt idx="14">
                  <c:v>#N/A</c:v>
                </c:pt>
              </c:numCache>
            </c:numRef>
          </c:val>
          <c:smooth val="0"/>
          <c:extLst>
            <c:ext xmlns:c16="http://schemas.microsoft.com/office/drawing/2014/chart" uri="{C3380CC4-5D6E-409C-BE32-E72D297353CC}">
              <c16:uniqueId val="{00000008-904E-49F6-835B-33137693D9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85242</c:v>
                </c:pt>
                <c:pt idx="5">
                  <c:v>84276</c:v>
                </c:pt>
                <c:pt idx="8">
                  <c:v>82558</c:v>
                </c:pt>
                <c:pt idx="11">
                  <c:v>79620</c:v>
                </c:pt>
                <c:pt idx="14">
                  <c:v>76621</c:v>
                </c:pt>
              </c:numCache>
            </c:numRef>
          </c:val>
          <c:extLst>
            <c:ext xmlns:c16="http://schemas.microsoft.com/office/drawing/2014/chart" uri="{C3380CC4-5D6E-409C-BE32-E72D297353CC}">
              <c16:uniqueId val="{00000000-14FA-40BA-978A-B3E23ADF81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1972</c:v>
                </c:pt>
                <c:pt idx="5">
                  <c:v>1428</c:v>
                </c:pt>
                <c:pt idx="8">
                  <c:v>1296</c:v>
                </c:pt>
                <c:pt idx="11">
                  <c:v>1133</c:v>
                </c:pt>
                <c:pt idx="14">
                  <c:v>1003</c:v>
                </c:pt>
              </c:numCache>
            </c:numRef>
          </c:val>
          <c:extLst>
            <c:ext xmlns:c16="http://schemas.microsoft.com/office/drawing/2014/chart" uri="{C3380CC4-5D6E-409C-BE32-E72D297353CC}">
              <c16:uniqueId val="{00000001-14FA-40BA-978A-B3E23ADF81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16416</c:v>
                </c:pt>
                <c:pt idx="5">
                  <c:v>17408</c:v>
                </c:pt>
                <c:pt idx="8">
                  <c:v>19360</c:v>
                </c:pt>
                <c:pt idx="11">
                  <c:v>18602</c:v>
                </c:pt>
                <c:pt idx="14">
                  <c:v>18836</c:v>
                </c:pt>
              </c:numCache>
            </c:numRef>
          </c:val>
          <c:extLst>
            <c:ext xmlns:c16="http://schemas.microsoft.com/office/drawing/2014/chart" uri="{C3380CC4-5D6E-409C-BE32-E72D297353CC}">
              <c16:uniqueId val="{00000002-14FA-40BA-978A-B3E23ADF81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FA-40BA-978A-B3E23ADF81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FA-40BA-978A-B3E23ADF81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7</c:v>
                </c:pt>
                <c:pt idx="9">
                  <c:v>0</c:v>
                </c:pt>
                <c:pt idx="12">
                  <c:v>0</c:v>
                </c:pt>
              </c:numCache>
            </c:numRef>
          </c:val>
          <c:extLst>
            <c:ext xmlns:c16="http://schemas.microsoft.com/office/drawing/2014/chart" uri="{C3380CC4-5D6E-409C-BE32-E72D297353CC}">
              <c16:uniqueId val="{00000005-14FA-40BA-978A-B3E23ADF81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6871</c:v>
                </c:pt>
                <c:pt idx="3">
                  <c:v>6478</c:v>
                </c:pt>
                <c:pt idx="6">
                  <c:v>6447</c:v>
                </c:pt>
                <c:pt idx="9">
                  <c:v>6467</c:v>
                </c:pt>
                <c:pt idx="12">
                  <c:v>6114</c:v>
                </c:pt>
              </c:numCache>
            </c:numRef>
          </c:val>
          <c:extLst>
            <c:ext xmlns:c16="http://schemas.microsoft.com/office/drawing/2014/chart" uri="{C3380CC4-5D6E-409C-BE32-E72D297353CC}">
              <c16:uniqueId val="{00000006-14FA-40BA-978A-B3E23ADF81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10354</c:v>
                </c:pt>
                <c:pt idx="3">
                  <c:v>12716</c:v>
                </c:pt>
                <c:pt idx="6">
                  <c:v>12490</c:v>
                </c:pt>
                <c:pt idx="9">
                  <c:v>12579</c:v>
                </c:pt>
                <c:pt idx="12">
                  <c:v>12060</c:v>
                </c:pt>
              </c:numCache>
            </c:numRef>
          </c:val>
          <c:extLst>
            <c:ext xmlns:c16="http://schemas.microsoft.com/office/drawing/2014/chart" uri="{C3380CC4-5D6E-409C-BE32-E72D297353CC}">
              <c16:uniqueId val="{00000007-14FA-40BA-978A-B3E23ADF81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47460</c:v>
                </c:pt>
                <c:pt idx="3">
                  <c:v>46114</c:v>
                </c:pt>
                <c:pt idx="6">
                  <c:v>43832</c:v>
                </c:pt>
                <c:pt idx="9">
                  <c:v>41300</c:v>
                </c:pt>
                <c:pt idx="12">
                  <c:v>38845</c:v>
                </c:pt>
              </c:numCache>
            </c:numRef>
          </c:val>
          <c:extLst>
            <c:ext xmlns:c16="http://schemas.microsoft.com/office/drawing/2014/chart" uri="{C3380CC4-5D6E-409C-BE32-E72D297353CC}">
              <c16:uniqueId val="{00000008-14FA-40BA-978A-B3E23ADF81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130</c:v>
                </c:pt>
                <c:pt idx="3">
                  <c:v>111</c:v>
                </c:pt>
                <c:pt idx="6">
                  <c:v>111</c:v>
                </c:pt>
                <c:pt idx="9">
                  <c:v>111</c:v>
                </c:pt>
                <c:pt idx="12">
                  <c:v>111</c:v>
                </c:pt>
              </c:numCache>
            </c:numRef>
          </c:val>
          <c:extLst>
            <c:ext xmlns:c16="http://schemas.microsoft.com/office/drawing/2014/chart" uri="{C3380CC4-5D6E-409C-BE32-E72D297353CC}">
              <c16:uniqueId val="{00000009-14FA-40BA-978A-B3E23ADF81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62533</c:v>
                </c:pt>
                <c:pt idx="3">
                  <c:v>62039</c:v>
                </c:pt>
                <c:pt idx="6">
                  <c:v>61803</c:v>
                </c:pt>
                <c:pt idx="9">
                  <c:v>57456</c:v>
                </c:pt>
                <c:pt idx="12">
                  <c:v>54742</c:v>
                </c:pt>
              </c:numCache>
            </c:numRef>
          </c:val>
          <c:extLst>
            <c:ext xmlns:c16="http://schemas.microsoft.com/office/drawing/2014/chart" uri="{C3380CC4-5D6E-409C-BE32-E72D297353CC}">
              <c16:uniqueId val="{0000000A-14FA-40BA-978A-B3E23ADF81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23718</c:v>
                </c:pt>
                <c:pt idx="2">
                  <c:v>#N/A</c:v>
                </c:pt>
                <c:pt idx="3">
                  <c:v>#N/A</c:v>
                </c:pt>
                <c:pt idx="4">
                  <c:v>24345</c:v>
                </c:pt>
                <c:pt idx="5">
                  <c:v>#N/A</c:v>
                </c:pt>
                <c:pt idx="6">
                  <c:v>#N/A</c:v>
                </c:pt>
                <c:pt idx="7">
                  <c:v>21476</c:v>
                </c:pt>
                <c:pt idx="8">
                  <c:v>#N/A</c:v>
                </c:pt>
                <c:pt idx="9">
                  <c:v>#N/A</c:v>
                </c:pt>
                <c:pt idx="10">
                  <c:v>18557</c:v>
                </c:pt>
                <c:pt idx="11">
                  <c:v>#N/A</c:v>
                </c:pt>
                <c:pt idx="12">
                  <c:v>#N/A</c:v>
                </c:pt>
                <c:pt idx="13">
                  <c:v>15412</c:v>
                </c:pt>
                <c:pt idx="14">
                  <c:v>#N/A</c:v>
                </c:pt>
              </c:numCache>
            </c:numRef>
          </c:val>
          <c:smooth val="0"/>
          <c:extLst>
            <c:ext xmlns:c16="http://schemas.microsoft.com/office/drawing/2014/chart" uri="{C3380CC4-5D6E-409C-BE32-E72D297353CC}">
              <c16:uniqueId val="{0000000B-14FA-40BA-978A-B3E23ADF81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12184</c:v>
                </c:pt>
                <c:pt idx="1">
                  <c:v>5653</c:v>
                </c:pt>
                <c:pt idx="2">
                  <c:v>5275</c:v>
                </c:pt>
              </c:numCache>
            </c:numRef>
          </c:val>
          <c:extLst>
            <c:ext xmlns:c16="http://schemas.microsoft.com/office/drawing/2014/chart" uri="{C3380CC4-5D6E-409C-BE32-E72D297353CC}">
              <c16:uniqueId val="{00000000-95A6-4D40-A0B3-5165AD27C5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2366</c:v>
                </c:pt>
                <c:pt idx="1">
                  <c:v>2106</c:v>
                </c:pt>
                <c:pt idx="2">
                  <c:v>1946</c:v>
                </c:pt>
              </c:numCache>
            </c:numRef>
          </c:val>
          <c:extLst>
            <c:ext xmlns:c16="http://schemas.microsoft.com/office/drawing/2014/chart" uri="{C3380CC4-5D6E-409C-BE32-E72D297353CC}">
              <c16:uniqueId val="{00000001-95A6-4D40-A0B3-5165AD27C5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6091</c:v>
                </c:pt>
                <c:pt idx="1">
                  <c:v>13218</c:v>
                </c:pt>
                <c:pt idx="2">
                  <c:v>13130</c:v>
                </c:pt>
              </c:numCache>
            </c:numRef>
          </c:val>
          <c:extLst>
            <c:ext xmlns:c16="http://schemas.microsoft.com/office/drawing/2014/chart" uri="{C3380CC4-5D6E-409C-BE32-E72D297353CC}">
              <c16:uniqueId val="{00000002-95A6-4D40-A0B3-5165AD27C5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{8DB6A053-F47B-46A8-95F6-BF802346CE5A}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242-4DD6-8478-EBAC10D2B7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{FBC5853C-F713-4FF9-B287-560B1B5DB02B}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42-4DD6-8478-EBAC10D2B7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{0A1CBDAD-0745-4207-B9F6-2D047390B592}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42-4DD6-8478-EBAC10D2B7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{7623547B-46CC-481D-AD33-0B72C88F4C6B}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42-4DD6-8478-EBAC10D2B7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{FD489A0A-1626-4EA2-96C9-C7E0013ECD4E}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42-4DD6-8478-EBAC10D2B70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{E052F4B4-FAD3-46CE-8030-5E16CBEAD707}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242-4DD6-8478-EBAC10D2B70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{FE0952F2-7A43-4878-B228-D9E93F8B2180}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242-4DD6-8478-EBAC10D2B70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{C27341F6-4D8E-4125-8BDB-2E21EF458311}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242-4DD6-8478-EBAC10D2B70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{CB01979A-EE5C-4915-B44F-C46222394158}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242-4DD6-8478-EBAC10D2B7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c:v>
                </c:pt>
                <c:pt idx="16">
                  <c:v>60.6</c:v>
                </c:pt>
                <c:pt idx="24">
                  <c:v>62.1</c:v>
                </c:pt>
                <c:pt idx="32">
                  <c:v>63.9</c:v>
                </c:pt>
              </c:numCache>
            </c:numRef>
          </c:xVal>
          <c:yVal>
            <c:numRef>
              <c:f>公会計指標分析・財政指標組合せ分析表!$BP$51:$DC$51</c:f>
              <c:numCache>
                <c:formatCode>#,##0.0;"▲ "#,##0.0</c:formatCode>
                <c:ptCount val="40"/>
                <c:pt idx="8">
                  <c:v>112.5</c:v>
                </c:pt>
                <c:pt idx="16">
                  <c:v>102.6</c:v>
                </c:pt>
                <c:pt idx="24">
                  <c:v>89.4</c:v>
                </c:pt>
                <c:pt idx="32">
                  <c:v>74.8</c:v>
                </c:pt>
              </c:numCache>
            </c:numRef>
          </c:yVal>
          <c:smooth val="0"/>
          <c:extLst>
            <c:ext xmlns:c16="http://schemas.microsoft.com/office/drawing/2014/chart" uri="{C3380CC4-5D6E-409C-BE32-E72D297353CC}">
              <c16:uniqueId val="{00000009-E242-4DD6-8478-EBAC10D2B7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{DD8077C5-80E8-4F5B-9B75-6FEEE42FC2EF}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242-4DD6-8478-EBAC10D2B7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{3730EAD0-D7F1-4562-A190-2296A221313A}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42-4DD6-8478-EBAC10D2B7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{F244501A-F4E4-4CD1-9ACE-3A532E089A61}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42-4DD6-8478-EBAC10D2B7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{6339483A-C967-41DB-B04E-C56ACACF36C1}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42-4DD6-8478-EBAC10D2B7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{551C86EE-E413-4C9F-AF00-93A6108433DA}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42-4DD6-8478-EBAC10D2B70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{49244C90-2DE4-465D-B320-91403197B04B}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242-4DD6-8478-EBAC10D2B70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{162B03FC-70EC-4EDF-816C-7CB932612560}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242-4DD6-8478-EBAC10D2B70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{2DBBA708-3173-4148-82E9-72C6495BE5FD}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242-4DD6-8478-EBAC10D2B70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{9A4236B5-2007-4FE5-98A3-CE62557277BC}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242-4DD6-8478-EBAC10D2B7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60.4</c:v>
                </c:pt>
                <c:pt idx="24">
                  <c:v>59.3</c:v>
                </c:pt>
                <c:pt idx="32">
                  <c:v>59.8</c:v>
                </c:pt>
              </c:numCache>
            </c:numRef>
          </c:xVal>
          <c:yVal>
            <c:numRef>
              <c:f>公会計指標分析・財政指標組合せ分析表!$BP$55:$DC$55</c:f>
              <c:numCache>
                <c:formatCode>#,##0.0;"▲ "#,##0.0</c:formatCode>
                <c:ptCount val="40"/>
                <c:pt idx="8">
                  <c:v>37.299999999999997</c:v>
                </c:pt>
                <c:pt idx="16">
                  <c:v>35.299999999999997</c:v>
                </c:pt>
                <c:pt idx="24">
                  <c:v>31.9</c:v>
                </c:pt>
                <c:pt idx="32">
                  <c:v>24.2</c:v>
                </c:pt>
              </c:numCache>
            </c:numRef>
          </c:yVal>
          <c:smooth val="0"/>
          <c:extLst>
            <c:ext xmlns:c16="http://schemas.microsoft.com/office/drawing/2014/chart" uri="{C3380CC4-5D6E-409C-BE32-E72D297353CC}">
              <c16:uniqueId val="{00000013-E242-4DD6-8478-EBAC10D2B704}"/>
            </c:ext>
          </c:extLst>
        </c:ser>
        <c:dLbls>
          <c:showLegendKey val="0"/>
          <c:showVal val="1"/>
          <c:showCatName val="0"/>
          <c:showSerName val="0"/>
          <c:showPercent val="0"/>
          <c:showBubbleSize val="0"/>
        </c:dLbls>
        <c:axId val="46179840"/>
        <c:axId val="46181760"/>
      </c:scatterChart>
      <c:valAx>
        <c:axId val="46179840"/>
        <c:scaling>
          <c:orientation val="minMax"/>
          <c:max val="66"/>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{E7259D75-DFF8-4E01-BF70-3D6AE971A05B}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24E-4EA7-AF7D-BE314D2CCA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{D721C8C1-7A4C-416F-87EA-D164BCD7595A}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4E-4EA7-AF7D-BE314D2CCA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{8AFD4DEE-9765-458D-8041-AD13F873A2A5}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4E-4EA7-AF7D-BE314D2CCA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{477F3EAC-BFE3-476B-A7BA-2E779238F689}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4E-4EA7-AF7D-BE314D2CCA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{50367EF8-32E6-4BA5-A678-D07CBE04638B}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4E-4EA7-AF7D-BE314D2CCAD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{23F19B66-5CF9-45B8-91DA-18A7772C1F3B}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24E-4EA7-AF7D-BE314D2CCAD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{725CF6FD-E287-46E2-8C9E-7487B880E900}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24E-4EA7-AF7D-BE314D2CCAD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{FA52B722-8DE7-45AE-B2B6-B51388D61B73}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24E-4EA7-AF7D-BE314D2CCAD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{862A29E4-40D0-413A-BAEC-C73715BD9F2D}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24E-4EA7-AF7D-BE314D2CCA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12.6</c:v>
                </c:pt>
                <c:pt idx="16">
                  <c:v>11.8</c:v>
                </c:pt>
                <c:pt idx="24">
                  <c:v>11.9</c:v>
                </c:pt>
                <c:pt idx="32">
                  <c:v>12.3</c:v>
                </c:pt>
              </c:numCache>
            </c:numRef>
          </c:xVal>
          <c:yVal>
            <c:numRef>
              <c:f>公会計指標分析・財政指標組合せ分析表!$BP$73:$DC$73</c:f>
              <c:numCache>
                <c:formatCode>#,##0.0;"▲ "#,##0.0</c:formatCode>
                <c:ptCount val="40"/>
                <c:pt idx="0">
                  <c:v>110.8</c:v>
                </c:pt>
                <c:pt idx="8">
                  <c:v>112.5</c:v>
                </c:pt>
                <c:pt idx="16">
                  <c:v>102.6</c:v>
                </c:pt>
                <c:pt idx="24">
                  <c:v>89.4</c:v>
                </c:pt>
                <c:pt idx="32">
                  <c:v>74.8</c:v>
                </c:pt>
              </c:numCache>
            </c:numRef>
          </c:yVal>
          <c:smooth val="0"/>
          <c:extLst>
            <c:ext xmlns:c16="http://schemas.microsoft.com/office/drawing/2014/chart" uri="{C3380CC4-5D6E-409C-BE32-E72D297353CC}">
              <c16:uniqueId val="{00000009-124E-4EA7-AF7D-BE314D2CCA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{F363C68D-7491-4FF0-B528-5B0EE40A4E84}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24E-4EA7-AF7D-BE314D2CCA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{B508B940-AED8-465A-9A18-A7CA9602D375}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4E-4EA7-AF7D-BE314D2CCA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{87613582-F6C9-4996-9C17-B05BDFC45B9E}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4E-4EA7-AF7D-BE314D2CCA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{22CD6C2A-B2DB-4F4C-B940-4043B2C4B369}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4E-4EA7-AF7D-BE314D2CCA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{CA0F5541-308F-4F91-8A56-4A6731AC4AE9}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4E-4EA7-AF7D-BE314D2CCAD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{088B6E2C-217C-4260-82F4-D297885D65BE}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24E-4EA7-AF7D-BE314D2CCAD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{BFC35933-FC3F-4252-98F9-FFFB75BEAB52}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24E-4EA7-AF7D-BE314D2CCAD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{895A9B29-34A8-4753-A44D-977A40882D46}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24E-4EA7-AF7D-BE314D2CCAD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{E066A232-C2CC-4452-9437-5305830278D3}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24E-4EA7-AF7D-BE314D2CCA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6.9</c:v>
                </c:pt>
                <c:pt idx="24">
                  <c:v>6.6</c:v>
                </c:pt>
                <c:pt idx="32">
                  <c:v>6.4</c:v>
                </c:pt>
              </c:numCache>
            </c:numRef>
          </c:xVal>
          <c:yVal>
            <c:numRef>
              <c:f>公会計指標分析・財政指標組合せ分析表!$BP$77:$DC$77</c:f>
              <c:numCache>
                <c:formatCode>#,##0.0;"▲ "#,##0.0</c:formatCode>
                <c:ptCount val="40"/>
                <c:pt idx="0">
                  <c:v>45.9</c:v>
                </c:pt>
                <c:pt idx="8">
                  <c:v>37.299999999999997</c:v>
                </c:pt>
                <c:pt idx="16">
                  <c:v>35.299999999999997</c:v>
                </c:pt>
                <c:pt idx="24">
                  <c:v>31.9</c:v>
                </c:pt>
                <c:pt idx="32">
                  <c:v>24.2</c:v>
                </c:pt>
              </c:numCache>
            </c:numRef>
          </c:yVal>
          <c:smooth val="0"/>
          <c:extLst>
            <c:ext xmlns:c16="http://schemas.microsoft.com/office/drawing/2014/chart" uri="{C3380CC4-5D6E-409C-BE32-E72D297353CC}">
              <c16:uniqueId val="{00000013-124E-4EA7-AF7D-BE314D2CCADA}"/>
            </c:ext>
          </c:extLst>
        </c:ser>
        <c:dLbls>
          <c:showLegendKey val="0"/>
          <c:showVal val="1"/>
          <c:showCatName val="0"/>
          <c:showSerName val="0"/>
          <c:showPercent val="0"/>
          <c:showBubbleSize val="0"/>
        </c:dLbls>
        <c:axId val="84219776"/>
        <c:axId val="84234240"/>
      </c:scatterChart>
      <c:valAx>
        <c:axId val="84219776"/>
        <c:scaling>
          <c:orientation val="minMax"/>
          <c:max val="14.6"/>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年度の元利償還金等の構成比は、一般会計等の元利償還金が全体の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％を占めており、準元利償還金では、公営企業債の元利償還金に対する繰入金が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総額では前年度から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百万円の減額であるが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、算入公債費等を差し引いた実質公債費比率の分子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％をピークに、今後は減少傾向が続くものと見込んでいるが、平成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これは上記の分子の増加とともに、分母にあたる標準財政規模の減少も要因となっている。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引き続き地方債の発行抑制等に努め、公債費負担の軽減に努める。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年度以降、但馬空港周辺整備の満期一括償還のために積立てを行い、平成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年度に一括償還を実施。平成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年度以降は減少し、令和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年度には積み立てがゼロになる見込み。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年度の将来負担額の構成比は、一般会計等に係る地方債の現在高が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48.9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％、組合等（豊岡病院組合）負担等見込額が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％等となっている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これらを合わせると全体の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と同じ割合である。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借入金残高に関連するものを除くと、退職手当負担見込額が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構成比となった。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充当可能財源等を差し引いた将来負担比率の分子は、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74.8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14.6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ポイントと大きく減少でしているが、類似団体平均の</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％と比較するとを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ポイント上回っており、依然高い水準となっている。</a:t>
          </a:r>
          <a:endParaRPr lang="ja-JP" altLang="ja-JP" sz="13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今後も引き続き、地方債発行額の抑制を図るなど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、将来負担の軽減に努める。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兵庫県豊岡市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百万円の減額となった。財政調整基金、減債基金、その他特定目的基金とも減額となった。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財政調整基金から公共施設整備基金へ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積み替えを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項の規定に基づく積み立てについて、それぞれの条例において財政調整基金、市債管理基金、公共施設整備基金に市長が定める額を積み立てると定めている。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決算時のそれぞれの基金の残高を勘案し、適切な積み立てを行うこととする。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財政調整基金は、「純財政調整基金」分として標準財政規模の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％以上を確保する。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公共施設整備基金：公共施設再編計画等に基づき公共施設の整備、除却等に要する資金に充てるもの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年度に創設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：市民の利便性の向上及び連携の強化並びに均衡ある地域振興を図る。合併特例債を原資に創設。ふるさと納税コウノトリ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豊岡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寄付金を積み立てる。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植村直己顕彰基金：国民栄誉賞受賞者である植村直己氏の偉大な業績等を顕彰するもの。植村直己冒険館の整備等に活用する。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年度に基金創設したもの。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：ふるさと納税コウノトリ豊岡寄付金として歳入する分とほぼ同額を地域振興基金から繰入れ、地域振興に資する事業の財源として活用しているため、大きな増減はない状況である。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植村直己顕彰基金：植村直己冒険館の整備等に充てるため繰り入れを行っている。積み立てはないので、事業に充当しただけ減少する。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公共施設整備基金：当該基金は、地方財政法第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項の規定に基づく積み立てを行うこととしているので、財政調整基金の残高を勘案しながら可能な限り積み立てを行うこととする。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繰り入れについては、財源がない危険建物の除却等を中心に行うこととする。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：引き続き地域振興に資する事業の財源として活用していく。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植村直己顕彰基金：植村直己冒険館について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の手法を用いて整備を実施している。この財源として基金を活用する。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月のオープンを予定しているが、これを機に、寄付を募るなどの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方法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により基金の再造成を検討する。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基金利子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や最終予算調整のため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運動公園整備に係る移転補償金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相当額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百万、最終予算調整のため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百万円等を取崩したため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創設し、財政調整基金から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億円積み替えを行っ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一般的に財政調整基金の残高は、標準財政規模の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％以上が望ましいとされている。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本市の標準財政規模は、平成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億円であるので、その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特定目的化分を除く純財政調整基金分として、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百万円減少している。これは主に庁舎建設事業に係る償還財源として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百万円を繰入れを行ったことによるものである。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必要に応じて、地方財政法第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項の規定に基づく積み立てを行う。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また、今後の償還予定を勘案し、財政の健全な運営の観点から地方債償還の平準化を図る。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有形固定資産原価償却率は上昇傾向にあり、兵庫県平均よりは低いものの、類似団体・全国平均を上回っている。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有形固定資産の老朽化は今後も進行するため、公共施設等総合管理計画等に基づき、老朽化対策に取り組むことが一層必要となっている。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135074</xdr:rowOff>
    </xdr:from>
    <xdr:to>
      <xdr:col>23</xdr:col>
      <xdr:colOff>136525</xdr:colOff>
      <xdr:row>29</xdr:row>
      <xdr:rowOff>65224</xdr:rowOff>
    </xdr:to>
    <xdr:sp macro="" textlink="">
      <xdr:nvSpPr>
        <xdr:cNvPr id="81" name="楕円 80"/>
        <xdr:cNvSpPr/>
      </xdr:nvSpPr>
      <xdr:spPr>
        <a:xfrm>
          <a:off x="47117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157951</xdr:rowOff>
    </xdr:from>
    <xdr:ext cx="405111" cy="259045"/>
    <xdr:sp macro="" textlink="">
      <xdr:nvSpPr>
        <xdr:cNvPr id="82" name="有形固定資産減価償却率該当値テキスト"/>
        <xdr:cNvSpPr txBox="1"/>
      </xdr:nvSpPr>
      <xdr:spPr>
        <a:xfrm>
          <a:off x="4813300" y="555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83" name="楕円 82"/>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14424</xdr:rowOff>
    </xdr:from>
    <xdr:to>
      <xdr:col>23</xdr:col>
      <xdr:colOff>85725</xdr:colOff>
      <xdr:row>29</xdr:row>
      <xdr:rowOff>69941</xdr:rowOff>
    </xdr:to>
    <xdr:cxnSp macro="">
      <xdr:nvCxnSpPr>
        <xdr:cNvPr id="84" name="直線コネクタ 83"/>
        <xdr:cNvCxnSpPr/>
      </xdr:nvCxnSpPr>
      <xdr:spPr>
        <a:xfrm flipV="1">
          <a:off x="4051300" y="5757999"/>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楕円 84"/>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116205</xdr:rowOff>
    </xdr:to>
    <xdr:cxnSp macro="">
      <xdr:nvCxnSpPr>
        <xdr:cNvPr id="86" name="直線コネクタ 85"/>
        <xdr:cNvCxnSpPr/>
      </xdr:nvCxnSpPr>
      <xdr:spPr>
        <a:xfrm flipV="1">
          <a:off x="3289300" y="581351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7" name="楕円 86"/>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31</xdr:row>
      <xdr:rowOff>161925</xdr:rowOff>
    </xdr:to>
    <xdr:cxnSp macro="">
      <xdr:nvCxnSpPr>
        <xdr:cNvPr id="88" name="直線コネクタ 87"/>
        <xdr:cNvCxnSpPr/>
      </xdr:nvCxnSpPr>
      <xdr:spPr>
        <a:xfrm flipV="1">
          <a:off x="2527300" y="5859780"/>
          <a:ext cx="762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0"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92" name="n_1mainValue有形固定資産減価償却率"/>
        <xdr:cNvSpPr txBox="1"/>
      </xdr:nvSpPr>
      <xdr:spPr>
        <a:xfrm>
          <a:off x="38360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3" name="n_2main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4" name="n_3mainValue有形固定資産減価償却率"/>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債務償還比率は兵庫県平均よりは低いものの、類似団体・全国平均を上回っている。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地方債の積極的な繰上償還、計画に基づく発行、交付税算入率の高い発行等に努める。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90593</xdr:rowOff>
    </xdr:from>
    <xdr:to>
      <xdr:col>76</xdr:col>
      <xdr:colOff>73025</xdr:colOff>
      <xdr:row>30</xdr:row>
      <xdr:rowOff>20743</xdr:rowOff>
    </xdr:to>
    <xdr:sp macro="" textlink="">
      <xdr:nvSpPr>
        <xdr:cNvPr id="136" name="楕円 135"/>
        <xdr:cNvSpPr/>
      </xdr:nvSpPr>
      <xdr:spPr>
        <a:xfrm>
          <a:off x="147447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113470</xdr:rowOff>
    </xdr:from>
    <xdr:ext cx="469744" cy="259045"/>
    <xdr:sp macro="" textlink="">
      <xdr:nvSpPr>
        <xdr:cNvPr id="137" name="債務償還比率該当値テキスト"/>
        <xdr:cNvSpPr txBox="1"/>
      </xdr:nvSpPr>
      <xdr:spPr>
        <a:xfrm>
          <a:off x="14846300" y="568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40217</xdr:rowOff>
    </xdr:from>
    <xdr:to>
      <xdr:col>72</xdr:col>
      <xdr:colOff>123825</xdr:colOff>
      <xdr:row>29</xdr:row>
      <xdr:rowOff>141817</xdr:rowOff>
    </xdr:to>
    <xdr:sp macro="" textlink="">
      <xdr:nvSpPr>
        <xdr:cNvPr id="138" name="楕円 137"/>
        <xdr:cNvSpPr/>
      </xdr:nvSpPr>
      <xdr:spPr>
        <a:xfrm>
          <a:off x="14033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91017</xdr:rowOff>
    </xdr:from>
    <xdr:to>
      <xdr:col>76</xdr:col>
      <xdr:colOff>22225</xdr:colOff>
      <xdr:row>29</xdr:row>
      <xdr:rowOff>141393</xdr:rowOff>
    </xdr:to>
    <xdr:cxnSp macro="">
      <xdr:nvCxnSpPr>
        <xdr:cNvPr id="139" name="直線コネクタ 138"/>
        <xdr:cNvCxnSpPr/>
      </xdr:nvCxnSpPr>
      <xdr:spPr>
        <a:xfrm>
          <a:off x="14084300" y="583459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41" name="n_1main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20501</xdr:rowOff>
    </xdr:from>
    <xdr:to>
      <xdr:col>10</xdr:col>
      <xdr:colOff>165100</xdr:colOff>
      <xdr:row>37</xdr:row>
      <xdr:rowOff>122101</xdr:rowOff>
    </xdr:to>
    <xdr:sp macro="" textlink="">
      <xdr:nvSpPr>
        <xdr:cNvPr id="66" name="フローチャート: 判断 65"/>
        <xdr:cNvSpPr/>
      </xdr:nvSpPr>
      <xdr:spPr>
        <a:xfrm>
          <a:off x="1968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95613</xdr:rowOff>
    </xdr:from>
    <xdr:to>
      <xdr:col>24</xdr:col>
      <xdr:colOff>114300</xdr:colOff>
      <xdr:row>37</xdr:row>
      <xdr:rowOff>25763</xdr:rowOff>
    </xdr:to>
    <xdr:sp macro="" textlink="">
      <xdr:nvSpPr>
        <xdr:cNvPr id="72" name="楕円 71"/>
        <xdr:cNvSpPr/>
      </xdr:nvSpPr>
      <xdr:spPr>
        <a:xfrm>
          <a:off x="45847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74040</xdr:rowOff>
    </xdr:from>
    <xdr:ext cx="405111" cy="259045"/>
    <xdr:sp macro="" textlink="">
      <xdr:nvSpPr>
        <xdr:cNvPr id="73" name="【道路】&#10;有形固定資産減価償却率該当値テキスト"/>
        <xdr:cNvSpPr txBox="1"/>
      </xdr:nvSpPr>
      <xdr:spPr>
        <a:xfrm>
          <a:off x="4673600"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4" name="楕円 73"/>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146413</xdr:rowOff>
    </xdr:from>
    <xdr:to>
      <xdr:col>24</xdr:col>
      <xdr:colOff>63500</xdr:colOff>
      <xdr:row>37</xdr:row>
      <xdr:rowOff>2722</xdr:rowOff>
    </xdr:to>
    <xdr:cxnSp macro="">
      <xdr:nvCxnSpPr>
        <xdr:cNvPr id="75" name="直線コネクタ 74"/>
        <xdr:cNvCxnSpPr/>
      </xdr:nvCxnSpPr>
      <xdr:spPr>
        <a:xfrm flipV="1">
          <a:off x="3797300" y="63186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6" name="楕円 75"/>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30480</xdr:rowOff>
    </xdr:to>
    <xdr:cxnSp macro="">
      <xdr:nvCxnSpPr>
        <xdr:cNvPr id="77" name="直線コネクタ 76"/>
        <xdr:cNvCxnSpPr/>
      </xdr:nvCxnSpPr>
      <xdr:spPr>
        <a:xfrm flipV="1">
          <a:off x="2908300" y="63463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126637</xdr:rowOff>
    </xdr:from>
    <xdr:to>
      <xdr:col>10</xdr:col>
      <xdr:colOff>165100</xdr:colOff>
      <xdr:row>37</xdr:row>
      <xdr:rowOff>56787</xdr:rowOff>
    </xdr:to>
    <xdr:sp macro="" textlink="">
      <xdr:nvSpPr>
        <xdr:cNvPr id="78" name="楕円 77"/>
        <xdr:cNvSpPr/>
      </xdr:nvSpPr>
      <xdr:spPr>
        <a:xfrm>
          <a:off x="1968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xdr:rowOff>
    </xdr:from>
    <xdr:to>
      <xdr:col>15</xdr:col>
      <xdr:colOff>50800</xdr:colOff>
      <xdr:row>37</xdr:row>
      <xdr:rowOff>30480</xdr:rowOff>
    </xdr:to>
    <xdr:cxnSp macro="">
      <xdr:nvCxnSpPr>
        <xdr:cNvPr id="79" name="直線コネクタ 78"/>
        <xdr:cNvCxnSpPr/>
      </xdr:nvCxnSpPr>
      <xdr:spPr>
        <a:xfrm>
          <a:off x="2019300" y="63496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113228</xdr:rowOff>
    </xdr:from>
    <xdr:ext cx="405111" cy="259045"/>
    <xdr:sp macro="" textlink="">
      <xdr:nvSpPr>
        <xdr:cNvPr id="82" name="n_3aveValue【道路】&#10;有形固定資産減価償却率"/>
        <xdr:cNvSpPr txBox="1"/>
      </xdr:nvSpPr>
      <xdr:spPr>
        <a:xfrm>
          <a:off x="1816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44649</xdr:rowOff>
    </xdr:from>
    <xdr:ext cx="405111" cy="259045"/>
    <xdr:sp macro="" textlink="">
      <xdr:nvSpPr>
        <xdr:cNvPr id="83" name="n_1mainValue【道路】&#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4" name="n_2mainValue【道路】&#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5" name="n_3mainValue【道路】&#10;有形固定資産減価償却率"/>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4"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161024</xdr:rowOff>
    </xdr:from>
    <xdr:to>
      <xdr:col>41</xdr:col>
      <xdr:colOff>101600</xdr:colOff>
      <xdr:row>41</xdr:row>
      <xdr:rowOff>91174</xdr:rowOff>
    </xdr:to>
    <xdr:sp macro="" textlink="">
      <xdr:nvSpPr>
        <xdr:cNvPr id="118" name="フローチャート: 判断 117"/>
        <xdr:cNvSpPr/>
      </xdr:nvSpPr>
      <xdr:spPr>
        <a:xfrm>
          <a:off x="7810500" y="701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72187</xdr:rowOff>
    </xdr:from>
    <xdr:to>
      <xdr:col>55</xdr:col>
      <xdr:colOff>50800</xdr:colOff>
      <xdr:row>41</xdr:row>
      <xdr:rowOff>2337</xdr:rowOff>
    </xdr:to>
    <xdr:sp macro="" textlink="">
      <xdr:nvSpPr>
        <xdr:cNvPr id="124" name="楕円 123"/>
        <xdr:cNvSpPr/>
      </xdr:nvSpPr>
      <xdr:spPr>
        <a:xfrm>
          <a:off x="10426700" y="69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95064</xdr:rowOff>
    </xdr:from>
    <xdr:ext cx="534377" cy="259045"/>
    <xdr:sp macro="" textlink="">
      <xdr:nvSpPr>
        <xdr:cNvPr id="125" name="【道路】&#10;一人当たり延長該当値テキスト"/>
        <xdr:cNvSpPr txBox="1"/>
      </xdr:nvSpPr>
      <xdr:spPr>
        <a:xfrm>
          <a:off x="10515600" y="678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75717</xdr:rowOff>
    </xdr:from>
    <xdr:to>
      <xdr:col>50</xdr:col>
      <xdr:colOff>165100</xdr:colOff>
      <xdr:row>41</xdr:row>
      <xdr:rowOff>5867</xdr:rowOff>
    </xdr:to>
    <xdr:sp macro="" textlink="">
      <xdr:nvSpPr>
        <xdr:cNvPr id="126" name="楕円 125"/>
        <xdr:cNvSpPr/>
      </xdr:nvSpPr>
      <xdr:spPr>
        <a:xfrm>
          <a:off x="9588500" y="69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122987</xdr:rowOff>
    </xdr:from>
    <xdr:to>
      <xdr:col>55</xdr:col>
      <xdr:colOff>0</xdr:colOff>
      <xdr:row>40</xdr:row>
      <xdr:rowOff>126517</xdr:rowOff>
    </xdr:to>
    <xdr:cxnSp macro="">
      <xdr:nvCxnSpPr>
        <xdr:cNvPr id="127" name="直線コネクタ 126"/>
        <xdr:cNvCxnSpPr/>
      </xdr:nvCxnSpPr>
      <xdr:spPr>
        <a:xfrm flipV="1">
          <a:off x="9639300" y="6980987"/>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77813</xdr:rowOff>
    </xdr:from>
    <xdr:to>
      <xdr:col>46</xdr:col>
      <xdr:colOff>38100</xdr:colOff>
      <xdr:row>41</xdr:row>
      <xdr:rowOff>7963</xdr:rowOff>
    </xdr:to>
    <xdr:sp macro="" textlink="">
      <xdr:nvSpPr>
        <xdr:cNvPr id="128" name="楕円 127"/>
        <xdr:cNvSpPr/>
      </xdr:nvSpPr>
      <xdr:spPr>
        <a:xfrm>
          <a:off x="8699500" y="69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126517</xdr:rowOff>
    </xdr:from>
    <xdr:to>
      <xdr:col>50</xdr:col>
      <xdr:colOff>114300</xdr:colOff>
      <xdr:row>40</xdr:row>
      <xdr:rowOff>128613</xdr:rowOff>
    </xdr:to>
    <xdr:cxnSp macro="">
      <xdr:nvCxnSpPr>
        <xdr:cNvPr id="129" name="直線コネクタ 128"/>
        <xdr:cNvCxnSpPr/>
      </xdr:nvCxnSpPr>
      <xdr:spPr>
        <a:xfrm flipV="1">
          <a:off x="8750300" y="698451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142646</xdr:rowOff>
    </xdr:from>
    <xdr:to>
      <xdr:col>41</xdr:col>
      <xdr:colOff>101600</xdr:colOff>
      <xdr:row>41</xdr:row>
      <xdr:rowOff>72796</xdr:rowOff>
    </xdr:to>
    <xdr:sp macro="" textlink="">
      <xdr:nvSpPr>
        <xdr:cNvPr id="130" name="楕円 129"/>
        <xdr:cNvSpPr/>
      </xdr:nvSpPr>
      <xdr:spPr>
        <a:xfrm>
          <a:off x="7810500" y="70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128613</xdr:rowOff>
    </xdr:from>
    <xdr:to>
      <xdr:col>45</xdr:col>
      <xdr:colOff>177800</xdr:colOff>
      <xdr:row>41</xdr:row>
      <xdr:rowOff>21996</xdr:rowOff>
    </xdr:to>
    <xdr:cxnSp macro="">
      <xdr:nvCxnSpPr>
        <xdr:cNvPr id="131" name="直線コネクタ 130"/>
        <xdr:cNvCxnSpPr/>
      </xdr:nvCxnSpPr>
      <xdr:spPr>
        <a:xfrm flipV="1">
          <a:off x="7861300" y="6986613"/>
          <a:ext cx="889000" cy="6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82301</xdr:rowOff>
    </xdr:from>
    <xdr:ext cx="534377" cy="259045"/>
    <xdr:sp macro="" textlink="">
      <xdr:nvSpPr>
        <xdr:cNvPr id="134" name="n_3aveValue【道路】&#10;一人当たり延長"/>
        <xdr:cNvSpPr txBox="1"/>
      </xdr:nvSpPr>
      <xdr:spPr>
        <a:xfrm>
          <a:off x="7594111" y="71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22394</xdr:rowOff>
    </xdr:from>
    <xdr:ext cx="534377" cy="259045"/>
    <xdr:sp macro="" textlink="">
      <xdr:nvSpPr>
        <xdr:cNvPr id="135" name="n_1mainValue【道路】&#10;一人当たり延長"/>
        <xdr:cNvSpPr txBox="1"/>
      </xdr:nvSpPr>
      <xdr:spPr>
        <a:xfrm>
          <a:off x="9359411" y="67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24490</xdr:rowOff>
    </xdr:from>
    <xdr:ext cx="534377" cy="259045"/>
    <xdr:sp macro="" textlink="">
      <xdr:nvSpPr>
        <xdr:cNvPr id="136" name="n_2mainValue【道路】&#10;一人当たり延長"/>
        <xdr:cNvSpPr txBox="1"/>
      </xdr:nvSpPr>
      <xdr:spPr>
        <a:xfrm>
          <a:off x="8483111" y="67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89323</xdr:rowOff>
    </xdr:from>
    <xdr:ext cx="534377" cy="259045"/>
    <xdr:sp macro="" textlink="">
      <xdr:nvSpPr>
        <xdr:cNvPr id="137" name="n_3mainValue【道路】&#10;一人当たり延長"/>
        <xdr:cNvSpPr txBox="1"/>
      </xdr:nvSpPr>
      <xdr:spPr>
        <a:xfrm>
          <a:off x="7594111" y="67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50437</xdr:rowOff>
    </xdr:from>
    <xdr:to>
      <xdr:col>10</xdr:col>
      <xdr:colOff>165100</xdr:colOff>
      <xdr:row>59</xdr:row>
      <xdr:rowOff>152037</xdr:rowOff>
    </xdr:to>
    <xdr:sp macro="" textlink="">
      <xdr:nvSpPr>
        <xdr:cNvPr id="172" name="フローチャート: 判断 171"/>
        <xdr:cNvSpPr/>
      </xdr:nvSpPr>
      <xdr:spPr>
        <a:xfrm>
          <a:off x="1968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56969</xdr:rowOff>
    </xdr:from>
    <xdr:to>
      <xdr:col>24</xdr:col>
      <xdr:colOff>114300</xdr:colOff>
      <xdr:row>56</xdr:row>
      <xdr:rowOff>158569</xdr:rowOff>
    </xdr:to>
    <xdr:sp macro="" textlink="">
      <xdr:nvSpPr>
        <xdr:cNvPr id="178" name="楕円 177"/>
        <xdr:cNvSpPr/>
      </xdr:nvSpPr>
      <xdr:spPr>
        <a:xfrm>
          <a:off x="45847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160219</xdr:rowOff>
    </xdr:from>
    <xdr:ext cx="405111" cy="259045"/>
    <xdr:sp macro="" textlink="">
      <xdr:nvSpPr>
        <xdr:cNvPr id="179" name="【橋りょう・トンネル】&#10;有形固定資産減価償却率該当値テキスト"/>
        <xdr:cNvSpPr txBox="1"/>
      </xdr:nvSpPr>
      <xdr:spPr>
        <a:xfrm>
          <a:off x="4673600" y="958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14515</xdr:rowOff>
    </xdr:from>
    <xdr:to>
      <xdr:col>20</xdr:col>
      <xdr:colOff>38100</xdr:colOff>
      <xdr:row>56</xdr:row>
      <xdr:rowOff>116115</xdr:rowOff>
    </xdr:to>
    <xdr:sp macro="" textlink="">
      <xdr:nvSpPr>
        <xdr:cNvPr id="180" name="楕円 179"/>
        <xdr:cNvSpPr/>
      </xdr:nvSpPr>
      <xdr:spPr>
        <a:xfrm>
          <a:off x="3746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65315</xdr:rowOff>
    </xdr:from>
    <xdr:to>
      <xdr:col>24</xdr:col>
      <xdr:colOff>63500</xdr:colOff>
      <xdr:row>56</xdr:row>
      <xdr:rowOff>107769</xdr:rowOff>
    </xdr:to>
    <xdr:cxnSp macro="">
      <xdr:nvCxnSpPr>
        <xdr:cNvPr id="181" name="直線コネクタ 180"/>
        <xdr:cNvCxnSpPr/>
      </xdr:nvCxnSpPr>
      <xdr:spPr>
        <a:xfrm>
          <a:off x="3797300" y="9666515"/>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171269</xdr:rowOff>
    </xdr:from>
    <xdr:to>
      <xdr:col>15</xdr:col>
      <xdr:colOff>101600</xdr:colOff>
      <xdr:row>56</xdr:row>
      <xdr:rowOff>101419</xdr:rowOff>
    </xdr:to>
    <xdr:sp macro="" textlink="">
      <xdr:nvSpPr>
        <xdr:cNvPr id="182" name="楕円 181"/>
        <xdr:cNvSpPr/>
      </xdr:nvSpPr>
      <xdr:spPr>
        <a:xfrm>
          <a:off x="2857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50619</xdr:rowOff>
    </xdr:from>
    <xdr:to>
      <xdr:col>19</xdr:col>
      <xdr:colOff>177800</xdr:colOff>
      <xdr:row>56</xdr:row>
      <xdr:rowOff>65315</xdr:rowOff>
    </xdr:to>
    <xdr:cxnSp macro="">
      <xdr:nvCxnSpPr>
        <xdr:cNvPr id="183" name="直線コネクタ 182"/>
        <xdr:cNvCxnSpPr/>
      </xdr:nvCxnSpPr>
      <xdr:spPr>
        <a:xfrm>
          <a:off x="2908300" y="96518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xdr:rowOff>
    </xdr:from>
    <xdr:to>
      <xdr:col>10</xdr:col>
      <xdr:colOff>165100</xdr:colOff>
      <xdr:row>56</xdr:row>
      <xdr:rowOff>103051</xdr:rowOff>
    </xdr:to>
    <xdr:sp macro="" textlink="">
      <xdr:nvSpPr>
        <xdr:cNvPr id="184" name="楕円 183"/>
        <xdr:cNvSpPr/>
      </xdr:nvSpPr>
      <xdr:spPr>
        <a:xfrm>
          <a:off x="1968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50619</xdr:rowOff>
    </xdr:from>
    <xdr:to>
      <xdr:col>15</xdr:col>
      <xdr:colOff>50800</xdr:colOff>
      <xdr:row>56</xdr:row>
      <xdr:rowOff>52251</xdr:rowOff>
    </xdr:to>
    <xdr:cxnSp macro="">
      <xdr:nvCxnSpPr>
        <xdr:cNvPr id="185" name="直線コネクタ 184"/>
        <xdr:cNvCxnSpPr/>
      </xdr:nvCxnSpPr>
      <xdr:spPr>
        <a:xfrm flipV="1">
          <a:off x="2019300" y="96518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143164</xdr:rowOff>
    </xdr:from>
    <xdr:ext cx="405111" cy="259045"/>
    <xdr:sp macro="" textlink="">
      <xdr:nvSpPr>
        <xdr:cNvPr id="188" name="n_3aveValue【橋りょう・トンネル】&#10;有形固定資産減価償却率"/>
        <xdr:cNvSpPr txBox="1"/>
      </xdr:nvSpPr>
      <xdr:spPr>
        <a:xfrm>
          <a:off x="1816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132642</xdr:rowOff>
    </xdr:from>
    <xdr:ext cx="405111" cy="259045"/>
    <xdr:sp macro="" textlink="">
      <xdr:nvSpPr>
        <xdr:cNvPr id="189" name="n_1mainValue【橋りょう・トンネル】&#10;有形固定資産減価償却率"/>
        <xdr:cNvSpPr txBox="1"/>
      </xdr:nvSpPr>
      <xdr:spPr>
        <a:xfrm>
          <a:off x="35820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117946</xdr:rowOff>
    </xdr:from>
    <xdr:ext cx="405111" cy="259045"/>
    <xdr:sp macro="" textlink="">
      <xdr:nvSpPr>
        <xdr:cNvPr id="190" name="n_2mainValue【橋りょう・トンネル】&#10;有形固定資産減価償却率"/>
        <xdr:cNvSpPr txBox="1"/>
      </xdr:nvSpPr>
      <xdr:spPr>
        <a:xfrm>
          <a:off x="2705744" y="937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119578</xdr:rowOff>
    </xdr:from>
    <xdr:ext cx="405111" cy="259045"/>
    <xdr:sp macro="" textlink="">
      <xdr:nvSpPr>
        <xdr:cNvPr id="191" name="n_3mainValue【橋りょう・トンネル】&#10;有形固定資産減価償却率"/>
        <xdr:cNvSpPr txBox="1"/>
      </xdr:nvSpPr>
      <xdr:spPr>
        <a:xfrm>
          <a:off x="1816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135010</xdr:rowOff>
    </xdr:from>
    <xdr:to>
      <xdr:col>41</xdr:col>
      <xdr:colOff>101600</xdr:colOff>
      <xdr:row>63</xdr:row>
      <xdr:rowOff>65160</xdr:rowOff>
    </xdr:to>
    <xdr:sp macro="" textlink="">
      <xdr:nvSpPr>
        <xdr:cNvPr id="224" name="フローチャート: 判断 223"/>
        <xdr:cNvSpPr/>
      </xdr:nvSpPr>
      <xdr:spPr>
        <a:xfrm>
          <a:off x="7810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90089</xdr:rowOff>
    </xdr:from>
    <xdr:to>
      <xdr:col>55</xdr:col>
      <xdr:colOff>50800</xdr:colOff>
      <xdr:row>64</xdr:row>
      <xdr:rowOff>20239</xdr:rowOff>
    </xdr:to>
    <xdr:sp macro="" textlink="">
      <xdr:nvSpPr>
        <xdr:cNvPr id="230" name="楕円 229"/>
        <xdr:cNvSpPr/>
      </xdr:nvSpPr>
      <xdr:spPr>
        <a:xfrm>
          <a:off x="10426700" y="108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41855</xdr:rowOff>
    </xdr:from>
    <xdr:ext cx="534377" cy="259045"/>
    <xdr:sp macro="" textlink="">
      <xdr:nvSpPr>
        <xdr:cNvPr id="231" name="【橋りょう・トンネル】&#10;一人当たり有形固定資産（償却資産）額該当値テキスト"/>
        <xdr:cNvSpPr txBox="1"/>
      </xdr:nvSpPr>
      <xdr:spPr>
        <a:xfrm>
          <a:off x="10515600" y="108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95551</xdr:rowOff>
    </xdr:from>
    <xdr:to>
      <xdr:col>50</xdr:col>
      <xdr:colOff>165100</xdr:colOff>
      <xdr:row>64</xdr:row>
      <xdr:rowOff>25701</xdr:rowOff>
    </xdr:to>
    <xdr:sp macro="" textlink="">
      <xdr:nvSpPr>
        <xdr:cNvPr id="232" name="楕円 231"/>
        <xdr:cNvSpPr/>
      </xdr:nvSpPr>
      <xdr:spPr>
        <a:xfrm>
          <a:off x="9588500" y="108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140889</xdr:rowOff>
    </xdr:from>
    <xdr:to>
      <xdr:col>55</xdr:col>
      <xdr:colOff>0</xdr:colOff>
      <xdr:row>63</xdr:row>
      <xdr:rowOff>146351</xdr:rowOff>
    </xdr:to>
    <xdr:cxnSp macro="">
      <xdr:nvCxnSpPr>
        <xdr:cNvPr id="233" name="直線コネクタ 232"/>
        <xdr:cNvCxnSpPr/>
      </xdr:nvCxnSpPr>
      <xdr:spPr>
        <a:xfrm flipV="1">
          <a:off x="9639300" y="10942239"/>
          <a:ext cx="8382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98297</xdr:rowOff>
    </xdr:from>
    <xdr:to>
      <xdr:col>46</xdr:col>
      <xdr:colOff>38100</xdr:colOff>
      <xdr:row>64</xdr:row>
      <xdr:rowOff>28447</xdr:rowOff>
    </xdr:to>
    <xdr:sp macro="" textlink="">
      <xdr:nvSpPr>
        <xdr:cNvPr id="234" name="楕円 233"/>
        <xdr:cNvSpPr/>
      </xdr:nvSpPr>
      <xdr:spPr>
        <a:xfrm>
          <a:off x="8699500" y="108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146351</xdr:rowOff>
    </xdr:from>
    <xdr:to>
      <xdr:col>50</xdr:col>
      <xdr:colOff>114300</xdr:colOff>
      <xdr:row>63</xdr:row>
      <xdr:rowOff>149097</xdr:rowOff>
    </xdr:to>
    <xdr:cxnSp macro="">
      <xdr:nvCxnSpPr>
        <xdr:cNvPr id="235" name="直線コネクタ 234"/>
        <xdr:cNvCxnSpPr/>
      </xdr:nvCxnSpPr>
      <xdr:spPr>
        <a:xfrm flipV="1">
          <a:off x="8750300" y="10947701"/>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101083</xdr:rowOff>
    </xdr:from>
    <xdr:to>
      <xdr:col>41</xdr:col>
      <xdr:colOff>101600</xdr:colOff>
      <xdr:row>64</xdr:row>
      <xdr:rowOff>31233</xdr:rowOff>
    </xdr:to>
    <xdr:sp macro="" textlink="">
      <xdr:nvSpPr>
        <xdr:cNvPr id="236" name="楕円 235"/>
        <xdr:cNvSpPr/>
      </xdr:nvSpPr>
      <xdr:spPr>
        <a:xfrm>
          <a:off x="7810500" y="109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149097</xdr:rowOff>
    </xdr:from>
    <xdr:to>
      <xdr:col>45</xdr:col>
      <xdr:colOff>177800</xdr:colOff>
      <xdr:row>63</xdr:row>
      <xdr:rowOff>151883</xdr:rowOff>
    </xdr:to>
    <xdr:cxnSp macro="">
      <xdr:nvCxnSpPr>
        <xdr:cNvPr id="237" name="直線コネクタ 236"/>
        <xdr:cNvCxnSpPr/>
      </xdr:nvCxnSpPr>
      <xdr:spPr>
        <a:xfrm flipV="1">
          <a:off x="7861300" y="10950447"/>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81687</xdr:rowOff>
    </xdr:from>
    <xdr:ext cx="599010" cy="259045"/>
    <xdr:sp macro="" textlink="">
      <xdr:nvSpPr>
        <xdr:cNvPr id="240" name="n_3aveValue【橋りょう・トンネル】&#10;一人当たり有形固定資産（償却資産）額"/>
        <xdr:cNvSpPr txBox="1"/>
      </xdr:nvSpPr>
      <xdr:spPr>
        <a:xfrm>
          <a:off x="7561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16828</xdr:rowOff>
    </xdr:from>
    <xdr:ext cx="534377" cy="259045"/>
    <xdr:sp macro="" textlink="">
      <xdr:nvSpPr>
        <xdr:cNvPr id="241" name="n_1mainValue【橋りょう・トンネル】&#10;一人当たり有形固定資産（償却資産）額"/>
        <xdr:cNvSpPr txBox="1"/>
      </xdr:nvSpPr>
      <xdr:spPr>
        <a:xfrm>
          <a:off x="9359411" y="109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19574</xdr:rowOff>
    </xdr:from>
    <xdr:ext cx="534377" cy="259045"/>
    <xdr:sp macro="" textlink="">
      <xdr:nvSpPr>
        <xdr:cNvPr id="242" name="n_2mainValue【橋りょう・トンネル】&#10;一人当たり有形固定資産（償却資産）額"/>
        <xdr:cNvSpPr txBox="1"/>
      </xdr:nvSpPr>
      <xdr:spPr>
        <a:xfrm>
          <a:off x="8483111" y="109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22360</xdr:rowOff>
    </xdr:from>
    <xdr:ext cx="534377" cy="259045"/>
    <xdr:sp macro="" textlink="">
      <xdr:nvSpPr>
        <xdr:cNvPr id="243" name="n_3mainValue【橋りょう・トンネル】&#10;一人当たり有形固定資産（償却資産）額"/>
        <xdr:cNvSpPr txBox="1"/>
      </xdr:nvSpPr>
      <xdr:spPr>
        <a:xfrm>
          <a:off x="7594111" y="109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77" name="フローチャート: 判断 276"/>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83" name="楕円 282"/>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84" name="【公営住宅】&#10;有形固定資産減価償却率該当値テキスト"/>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285" name="楕円 284"/>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137161</xdr:rowOff>
    </xdr:to>
    <xdr:cxnSp macro="">
      <xdr:nvCxnSpPr>
        <xdr:cNvPr id="286" name="直線コネクタ 285"/>
        <xdr:cNvCxnSpPr/>
      </xdr:nvCxnSpPr>
      <xdr:spPr>
        <a:xfrm flipV="1">
          <a:off x="3797300" y="138112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287" name="楕円 286"/>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137161</xdr:rowOff>
    </xdr:from>
    <xdr:to>
      <xdr:col>19</xdr:col>
      <xdr:colOff>177800</xdr:colOff>
      <xdr:row>81</xdr:row>
      <xdr:rowOff>3811</xdr:rowOff>
    </xdr:to>
    <xdr:cxnSp macro="">
      <xdr:nvCxnSpPr>
        <xdr:cNvPr id="288" name="直線コネクタ 287"/>
        <xdr:cNvCxnSpPr/>
      </xdr:nvCxnSpPr>
      <xdr:spPr>
        <a:xfrm flipV="1">
          <a:off x="2908300" y="13853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89" name="楕円 288"/>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82</xdr:row>
      <xdr:rowOff>24764</xdr:rowOff>
    </xdr:to>
    <xdr:cxnSp macro="">
      <xdr:nvCxnSpPr>
        <xdr:cNvPr id="290" name="直線コネクタ 289"/>
        <xdr:cNvCxnSpPr/>
      </xdr:nvCxnSpPr>
      <xdr:spPr>
        <a:xfrm flipV="1">
          <a:off x="2019300" y="13891261"/>
          <a:ext cx="889000" cy="19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293"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294" name="n_1mainValue【公営住宅】&#10;有形固定資産減価償却率"/>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5" name="n_2main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96" name="n_3main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25"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9" name="フローチャート: 判断 328"/>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74930</xdr:rowOff>
    </xdr:from>
    <xdr:to>
      <xdr:col>55</xdr:col>
      <xdr:colOff>50800</xdr:colOff>
      <xdr:row>83</xdr:row>
      <xdr:rowOff>5080</xdr:rowOff>
    </xdr:to>
    <xdr:sp macro="" textlink="">
      <xdr:nvSpPr>
        <xdr:cNvPr id="335" name="楕円 334"/>
        <xdr:cNvSpPr/>
      </xdr:nvSpPr>
      <xdr:spPr>
        <a:xfrm>
          <a:off x="10426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97807</xdr:rowOff>
    </xdr:from>
    <xdr:ext cx="469744" cy="259045"/>
    <xdr:sp macro="" textlink="">
      <xdr:nvSpPr>
        <xdr:cNvPr id="336" name="【公営住宅】&#10;一人当たり面積該当値テキスト"/>
        <xdr:cNvSpPr txBox="1"/>
      </xdr:nvSpPr>
      <xdr:spPr>
        <a:xfrm>
          <a:off x="10515600"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84837</xdr:rowOff>
    </xdr:from>
    <xdr:to>
      <xdr:col>50</xdr:col>
      <xdr:colOff>165100</xdr:colOff>
      <xdr:row>83</xdr:row>
      <xdr:rowOff>14987</xdr:rowOff>
    </xdr:to>
    <xdr:sp macro="" textlink="">
      <xdr:nvSpPr>
        <xdr:cNvPr id="337" name="楕円 336"/>
        <xdr:cNvSpPr/>
      </xdr:nvSpPr>
      <xdr:spPr>
        <a:xfrm>
          <a:off x="9588500" y="141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125730</xdr:rowOff>
    </xdr:from>
    <xdr:to>
      <xdr:col>55</xdr:col>
      <xdr:colOff>0</xdr:colOff>
      <xdr:row>82</xdr:row>
      <xdr:rowOff>135637</xdr:rowOff>
    </xdr:to>
    <xdr:cxnSp macro="">
      <xdr:nvCxnSpPr>
        <xdr:cNvPr id="338" name="直線コネクタ 337"/>
        <xdr:cNvCxnSpPr/>
      </xdr:nvCxnSpPr>
      <xdr:spPr>
        <a:xfrm flipV="1">
          <a:off x="9639300" y="14184630"/>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90932</xdr:rowOff>
    </xdr:from>
    <xdr:to>
      <xdr:col>46</xdr:col>
      <xdr:colOff>38100</xdr:colOff>
      <xdr:row>83</xdr:row>
      <xdr:rowOff>21082</xdr:rowOff>
    </xdr:to>
    <xdr:sp macro="" textlink="">
      <xdr:nvSpPr>
        <xdr:cNvPr id="339" name="楕円 338"/>
        <xdr:cNvSpPr/>
      </xdr:nvSpPr>
      <xdr:spPr>
        <a:xfrm>
          <a:off x="8699500" y="141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135637</xdr:rowOff>
    </xdr:from>
    <xdr:to>
      <xdr:col>50</xdr:col>
      <xdr:colOff>114300</xdr:colOff>
      <xdr:row>82</xdr:row>
      <xdr:rowOff>141732</xdr:rowOff>
    </xdr:to>
    <xdr:cxnSp macro="">
      <xdr:nvCxnSpPr>
        <xdr:cNvPr id="340" name="直線コネクタ 339"/>
        <xdr:cNvCxnSpPr/>
      </xdr:nvCxnSpPr>
      <xdr:spPr>
        <a:xfrm flipV="1">
          <a:off x="8750300" y="1419453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97028</xdr:rowOff>
    </xdr:from>
    <xdr:to>
      <xdr:col>41</xdr:col>
      <xdr:colOff>101600</xdr:colOff>
      <xdr:row>83</xdr:row>
      <xdr:rowOff>27178</xdr:rowOff>
    </xdr:to>
    <xdr:sp macro="" textlink="">
      <xdr:nvSpPr>
        <xdr:cNvPr id="341" name="楕円 340"/>
        <xdr:cNvSpPr/>
      </xdr:nvSpPr>
      <xdr:spPr>
        <a:xfrm>
          <a:off x="7810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141732</xdr:rowOff>
    </xdr:from>
    <xdr:to>
      <xdr:col>45</xdr:col>
      <xdr:colOff>177800</xdr:colOff>
      <xdr:row>82</xdr:row>
      <xdr:rowOff>147828</xdr:rowOff>
    </xdr:to>
    <xdr:cxnSp macro="">
      <xdr:nvCxnSpPr>
        <xdr:cNvPr id="342" name="直線コネクタ 341"/>
        <xdr:cNvCxnSpPr/>
      </xdr:nvCxnSpPr>
      <xdr:spPr>
        <a:xfrm flipV="1">
          <a:off x="7861300" y="1420063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43"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44"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5" name="n_3aveValue【公営住宅】&#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31514</xdr:rowOff>
    </xdr:from>
    <xdr:ext cx="469744" cy="259045"/>
    <xdr:sp macro="" textlink="">
      <xdr:nvSpPr>
        <xdr:cNvPr id="346" name="n_1mainValue【公営住宅】&#10;一人当たり面積"/>
        <xdr:cNvSpPr txBox="1"/>
      </xdr:nvSpPr>
      <xdr:spPr>
        <a:xfrm>
          <a:off x="9391727" y="1391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37609</xdr:rowOff>
    </xdr:from>
    <xdr:ext cx="469744" cy="259045"/>
    <xdr:sp macro="" textlink="">
      <xdr:nvSpPr>
        <xdr:cNvPr id="347" name="n_2mainValue【公営住宅】&#10;一人当たり面積"/>
        <xdr:cNvSpPr txBox="1"/>
      </xdr:nvSpPr>
      <xdr:spPr>
        <a:xfrm>
          <a:off x="8515427" y="139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43705</xdr:rowOff>
    </xdr:from>
    <xdr:ext cx="469744" cy="259045"/>
    <xdr:sp macro="" textlink="">
      <xdr:nvSpPr>
        <xdr:cNvPr id="348" name="n_3mainValue【公営住宅】&#10;一人当たり面積"/>
        <xdr:cNvSpPr txBox="1"/>
      </xdr:nvSpPr>
      <xdr:spPr>
        <a:xfrm>
          <a:off x="7626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9" name="テキスト ボックス 3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0" name="直線コネクタ 35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1" name="テキスト ボックス 36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2" name="直線コネクタ 36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3" name="テキスト ボックス 36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4" name="直線コネクタ 36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5" name="テキスト ボックス 36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6" name="直線コネクタ 36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7" name="テキスト ボックス 36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153924</xdr:rowOff>
    </xdr:from>
    <xdr:to>
      <xdr:col>24</xdr:col>
      <xdr:colOff>62865</xdr:colOff>
      <xdr:row>109</xdr:row>
      <xdr:rowOff>5335</xdr:rowOff>
    </xdr:to>
    <xdr:cxnSp macro="">
      <xdr:nvCxnSpPr>
        <xdr:cNvPr id="371" name="直線コネクタ 370"/>
        <xdr:cNvCxnSpPr/>
      </xdr:nvCxnSpPr>
      <xdr:spPr>
        <a:xfrm flipV="1">
          <a:off x="4634865" y="17470374"/>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9162</xdr:rowOff>
    </xdr:from>
    <xdr:ext cx="405111" cy="259045"/>
    <xdr:sp macro="" textlink="">
      <xdr:nvSpPr>
        <xdr:cNvPr id="372" name="【港湾・漁港】&#10;有形固定資産減価償却率最小値テキスト"/>
        <xdr:cNvSpPr txBox="1"/>
      </xdr:nvSpPr>
      <xdr:spPr>
        <a:xfrm>
          <a:off x="4673600" y="186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3" name="直線コネクタ 372"/>
        <xdr:cNvCxnSpPr/>
      </xdr:nvCxnSpPr>
      <xdr:spPr>
        <a:xfrm>
          <a:off x="4546600" y="1869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100601</xdr:rowOff>
    </xdr:from>
    <xdr:ext cx="405111" cy="259045"/>
    <xdr:sp macro="" textlink="">
      <xdr:nvSpPr>
        <xdr:cNvPr id="374" name="【港湾・漁港】&#10;有形固定資産減価償却率最大値テキスト"/>
        <xdr:cNvSpPr txBox="1"/>
      </xdr:nvSpPr>
      <xdr:spPr>
        <a:xfrm>
          <a:off x="4673600" y="172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153924</xdr:rowOff>
    </xdr:from>
    <xdr:to>
      <xdr:col>24</xdr:col>
      <xdr:colOff>152400</xdr:colOff>
      <xdr:row>101</xdr:row>
      <xdr:rowOff>153924</xdr:rowOff>
    </xdr:to>
    <xdr:cxnSp macro="">
      <xdr:nvCxnSpPr>
        <xdr:cNvPr id="375" name="直線コネクタ 374"/>
        <xdr:cNvCxnSpPr/>
      </xdr:nvCxnSpPr>
      <xdr:spPr>
        <a:xfrm>
          <a:off x="4546600" y="1747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36847</xdr:rowOff>
    </xdr:from>
    <xdr:ext cx="405111" cy="259045"/>
    <xdr:sp macro="" textlink="">
      <xdr:nvSpPr>
        <xdr:cNvPr id="376" name="【港湾・漁港】&#10;有形固定資産減価償却率平均値テキスト"/>
        <xdr:cNvSpPr txBox="1"/>
      </xdr:nvSpPr>
      <xdr:spPr>
        <a:xfrm>
          <a:off x="4673600" y="18039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77" name="フローチャート: 判断 376"/>
        <xdr:cNvSpPr/>
      </xdr:nvSpPr>
      <xdr:spPr>
        <a:xfrm>
          <a:off x="4584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103124</xdr:rowOff>
    </xdr:from>
    <xdr:to>
      <xdr:col>20</xdr:col>
      <xdr:colOff>38100</xdr:colOff>
      <xdr:row>106</xdr:row>
      <xdr:rowOff>33274</xdr:rowOff>
    </xdr:to>
    <xdr:sp macro="" textlink="">
      <xdr:nvSpPr>
        <xdr:cNvPr id="378" name="フローチャート: 判断 377"/>
        <xdr:cNvSpPr/>
      </xdr:nvSpPr>
      <xdr:spPr>
        <a:xfrm>
          <a:off x="3746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xdr:rowOff>
    </xdr:from>
    <xdr:to>
      <xdr:col>15</xdr:col>
      <xdr:colOff>101600</xdr:colOff>
      <xdr:row>106</xdr:row>
      <xdr:rowOff>110998</xdr:rowOff>
    </xdr:to>
    <xdr:sp macro="" textlink="">
      <xdr:nvSpPr>
        <xdr:cNvPr id="379" name="フローチャート: 判断 378"/>
        <xdr:cNvSpPr/>
      </xdr:nvSpPr>
      <xdr:spPr>
        <a:xfrm>
          <a:off x="28575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80" name="フローチャート: 判断 379"/>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125985</xdr:rowOff>
    </xdr:from>
    <xdr:to>
      <xdr:col>24</xdr:col>
      <xdr:colOff>114300</xdr:colOff>
      <xdr:row>109</xdr:row>
      <xdr:rowOff>56135</xdr:rowOff>
    </xdr:to>
    <xdr:sp macro="" textlink="">
      <xdr:nvSpPr>
        <xdr:cNvPr id="386" name="楕円 385"/>
        <xdr:cNvSpPr/>
      </xdr:nvSpPr>
      <xdr:spPr>
        <a:xfrm>
          <a:off x="4584700" y="186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40912</xdr:rowOff>
    </xdr:from>
    <xdr:ext cx="405111" cy="259045"/>
    <xdr:sp macro="" textlink="">
      <xdr:nvSpPr>
        <xdr:cNvPr id="387" name="【港湾・漁港】&#10;有形固定資産減価償却率該当値テキスト"/>
        <xdr:cNvSpPr txBox="1"/>
      </xdr:nvSpPr>
      <xdr:spPr>
        <a:xfrm>
          <a:off x="4673600" y="185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11685</xdr:rowOff>
    </xdr:from>
    <xdr:to>
      <xdr:col>20</xdr:col>
      <xdr:colOff>38100</xdr:colOff>
      <xdr:row>108</xdr:row>
      <xdr:rowOff>113285</xdr:rowOff>
    </xdr:to>
    <xdr:sp macro="" textlink="">
      <xdr:nvSpPr>
        <xdr:cNvPr id="388" name="楕円 387"/>
        <xdr:cNvSpPr/>
      </xdr:nvSpPr>
      <xdr:spPr>
        <a:xfrm>
          <a:off x="37465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62485</xdr:rowOff>
    </xdr:from>
    <xdr:to>
      <xdr:col>24</xdr:col>
      <xdr:colOff>63500</xdr:colOff>
      <xdr:row>109</xdr:row>
      <xdr:rowOff>5335</xdr:rowOff>
    </xdr:to>
    <xdr:cxnSp macro="">
      <xdr:nvCxnSpPr>
        <xdr:cNvPr id="389" name="直線コネクタ 388"/>
        <xdr:cNvCxnSpPr/>
      </xdr:nvCxnSpPr>
      <xdr:spPr>
        <a:xfrm>
          <a:off x="3797300" y="185790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xdr:rowOff>
    </xdr:from>
    <xdr:to>
      <xdr:col>15</xdr:col>
      <xdr:colOff>101600</xdr:colOff>
      <xdr:row>107</xdr:row>
      <xdr:rowOff>115570</xdr:rowOff>
    </xdr:to>
    <xdr:sp macro="" textlink="">
      <xdr:nvSpPr>
        <xdr:cNvPr id="390" name="楕円 389"/>
        <xdr:cNvSpPr/>
      </xdr:nvSpPr>
      <xdr:spPr>
        <a:xfrm>
          <a:off x="2857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64770</xdr:rowOff>
    </xdr:from>
    <xdr:to>
      <xdr:col>19</xdr:col>
      <xdr:colOff>177800</xdr:colOff>
      <xdr:row>108</xdr:row>
      <xdr:rowOff>62485</xdr:rowOff>
    </xdr:to>
    <xdr:cxnSp macro="">
      <xdr:nvCxnSpPr>
        <xdr:cNvPr id="391" name="直線コネクタ 390"/>
        <xdr:cNvCxnSpPr/>
      </xdr:nvCxnSpPr>
      <xdr:spPr>
        <a:xfrm>
          <a:off x="2908300" y="184099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49801</xdr:rowOff>
    </xdr:from>
    <xdr:ext cx="405111" cy="259045"/>
    <xdr:sp macro="" textlink="">
      <xdr:nvSpPr>
        <xdr:cNvPr id="392" name="n_1aveValue【港湾・漁港】&#10;有形固定資産減価償却率"/>
        <xdr:cNvSpPr txBox="1"/>
      </xdr:nvSpPr>
      <xdr:spPr>
        <a:xfrm>
          <a:off x="35820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127525</xdr:rowOff>
    </xdr:from>
    <xdr:ext cx="405111" cy="259045"/>
    <xdr:sp macro="" textlink="">
      <xdr:nvSpPr>
        <xdr:cNvPr id="393" name="n_2aveValue【港湾・漁港】&#10;有形固定資産減価償却率"/>
        <xdr:cNvSpPr txBox="1"/>
      </xdr:nvSpPr>
      <xdr:spPr>
        <a:xfrm>
          <a:off x="2705744" y="1795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394" name="n_3aveValue【港湾・漁港】&#10;有形固定資産減価償却率"/>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104412</xdr:rowOff>
    </xdr:from>
    <xdr:ext cx="405111" cy="259045"/>
    <xdr:sp macro="" textlink="">
      <xdr:nvSpPr>
        <xdr:cNvPr id="395" name="n_1mainValue【港湾・漁港】&#10;有形固定資産減価償却率"/>
        <xdr:cNvSpPr txBox="1"/>
      </xdr:nvSpPr>
      <xdr:spPr>
        <a:xfrm>
          <a:off x="3582044" y="1862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106697</xdr:rowOff>
    </xdr:from>
    <xdr:ext cx="405111" cy="259045"/>
    <xdr:sp macro="" textlink="">
      <xdr:nvSpPr>
        <xdr:cNvPr id="396" name="n_2mainValue【港湾・漁港】&#10;有形固定資産減価償却率"/>
        <xdr:cNvSpPr txBox="1"/>
      </xdr:nvSpPr>
      <xdr:spPr>
        <a:xfrm>
          <a:off x="2705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8" name="テキスト ボックス 40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0" name="テキスト ボックス 40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2" name="テキスト ボックス 41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4" name="テキスト ボックス 41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6" name="テキスト ボックス 41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24034</xdr:rowOff>
    </xdr:from>
    <xdr:to>
      <xdr:col>54</xdr:col>
      <xdr:colOff>189865</xdr:colOff>
      <xdr:row>108</xdr:row>
      <xdr:rowOff>47130</xdr:rowOff>
    </xdr:to>
    <xdr:cxnSp macro="">
      <xdr:nvCxnSpPr>
        <xdr:cNvPr id="418" name="直線コネクタ 417"/>
        <xdr:cNvCxnSpPr/>
      </xdr:nvCxnSpPr>
      <xdr:spPr>
        <a:xfrm flipV="1">
          <a:off x="10476865" y="17340484"/>
          <a:ext cx="0" cy="122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50957</xdr:rowOff>
    </xdr:from>
    <xdr:ext cx="469744" cy="259045"/>
    <xdr:sp macro="" textlink="">
      <xdr:nvSpPr>
        <xdr:cNvPr id="419" name="【港湾・漁港】&#10;一人当たり有形固定資産（償却資産）額最小値テキスト"/>
        <xdr:cNvSpPr txBox="1"/>
      </xdr:nvSpPr>
      <xdr:spPr>
        <a:xfrm>
          <a:off x="10515600" y="185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47130</xdr:rowOff>
    </xdr:from>
    <xdr:to>
      <xdr:col>55</xdr:col>
      <xdr:colOff>88900</xdr:colOff>
      <xdr:row>108</xdr:row>
      <xdr:rowOff>47130</xdr:rowOff>
    </xdr:to>
    <xdr:cxnSp macro="">
      <xdr:nvCxnSpPr>
        <xdr:cNvPr id="420" name="直線コネクタ 419"/>
        <xdr:cNvCxnSpPr/>
      </xdr:nvCxnSpPr>
      <xdr:spPr>
        <a:xfrm>
          <a:off x="10388600" y="185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142161</xdr:rowOff>
    </xdr:from>
    <xdr:ext cx="599010" cy="259045"/>
    <xdr:sp macro="" textlink="">
      <xdr:nvSpPr>
        <xdr:cNvPr id="421" name="【港湾・漁港】&#10;一人当たり有形固定資産（償却資産）額最大値テキスト"/>
        <xdr:cNvSpPr txBox="1"/>
      </xdr:nvSpPr>
      <xdr:spPr>
        <a:xfrm>
          <a:off x="10515600" y="171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24034</xdr:rowOff>
    </xdr:from>
    <xdr:to>
      <xdr:col>55</xdr:col>
      <xdr:colOff>88900</xdr:colOff>
      <xdr:row>101</xdr:row>
      <xdr:rowOff>24034</xdr:rowOff>
    </xdr:to>
    <xdr:cxnSp macro="">
      <xdr:nvCxnSpPr>
        <xdr:cNvPr id="422" name="直線コネクタ 421"/>
        <xdr:cNvCxnSpPr/>
      </xdr:nvCxnSpPr>
      <xdr:spPr>
        <a:xfrm>
          <a:off x="10388600" y="1734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78886</xdr:rowOff>
    </xdr:from>
    <xdr:ext cx="534377" cy="259045"/>
    <xdr:sp macro="" textlink="">
      <xdr:nvSpPr>
        <xdr:cNvPr id="423" name="【港湾・漁港】&#10;一人当たり有形固定資産（償却資産）額平均値テキスト"/>
        <xdr:cNvSpPr txBox="1"/>
      </xdr:nvSpPr>
      <xdr:spPr>
        <a:xfrm>
          <a:off x="10515600" y="1808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56009</xdr:rowOff>
    </xdr:from>
    <xdr:to>
      <xdr:col>55</xdr:col>
      <xdr:colOff>50800</xdr:colOff>
      <xdr:row>106</xdr:row>
      <xdr:rowOff>157609</xdr:rowOff>
    </xdr:to>
    <xdr:sp macro="" textlink="">
      <xdr:nvSpPr>
        <xdr:cNvPr id="424" name="フローチャート: 判断 423"/>
        <xdr:cNvSpPr/>
      </xdr:nvSpPr>
      <xdr:spPr>
        <a:xfrm>
          <a:off x="10426700" y="1822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160736</xdr:rowOff>
    </xdr:from>
    <xdr:to>
      <xdr:col>50</xdr:col>
      <xdr:colOff>165100</xdr:colOff>
      <xdr:row>106</xdr:row>
      <xdr:rowOff>90886</xdr:rowOff>
    </xdr:to>
    <xdr:sp macro="" textlink="">
      <xdr:nvSpPr>
        <xdr:cNvPr id="425" name="フローチャート: 判断 424"/>
        <xdr:cNvSpPr/>
      </xdr:nvSpPr>
      <xdr:spPr>
        <a:xfrm>
          <a:off x="9588500" y="1816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109434</xdr:rowOff>
    </xdr:from>
    <xdr:to>
      <xdr:col>46</xdr:col>
      <xdr:colOff>38100</xdr:colOff>
      <xdr:row>106</xdr:row>
      <xdr:rowOff>39584</xdr:rowOff>
    </xdr:to>
    <xdr:sp macro="" textlink="">
      <xdr:nvSpPr>
        <xdr:cNvPr id="426" name="フローチャート: 判断 425"/>
        <xdr:cNvSpPr/>
      </xdr:nvSpPr>
      <xdr:spPr>
        <a:xfrm>
          <a:off x="8699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1566</xdr:rowOff>
    </xdr:from>
    <xdr:to>
      <xdr:col>41</xdr:col>
      <xdr:colOff>101600</xdr:colOff>
      <xdr:row>106</xdr:row>
      <xdr:rowOff>103166</xdr:rowOff>
    </xdr:to>
    <xdr:sp macro="" textlink="">
      <xdr:nvSpPr>
        <xdr:cNvPr id="427" name="フローチャート: 判断 426"/>
        <xdr:cNvSpPr/>
      </xdr:nvSpPr>
      <xdr:spPr>
        <a:xfrm>
          <a:off x="7810500" y="181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141182</xdr:rowOff>
    </xdr:from>
    <xdr:to>
      <xdr:col>55</xdr:col>
      <xdr:colOff>50800</xdr:colOff>
      <xdr:row>108</xdr:row>
      <xdr:rowOff>71332</xdr:rowOff>
    </xdr:to>
    <xdr:sp macro="" textlink="">
      <xdr:nvSpPr>
        <xdr:cNvPr id="433" name="楕円 432"/>
        <xdr:cNvSpPr/>
      </xdr:nvSpPr>
      <xdr:spPr>
        <a:xfrm>
          <a:off x="10426700" y="184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56109</xdr:rowOff>
    </xdr:from>
    <xdr:ext cx="534377" cy="259045"/>
    <xdr:sp macro="" textlink="">
      <xdr:nvSpPr>
        <xdr:cNvPr id="434" name="【港湾・漁港】&#10;一人当たり有形固定資産（償却資産）額該当値テキスト"/>
        <xdr:cNvSpPr txBox="1"/>
      </xdr:nvSpPr>
      <xdr:spPr>
        <a:xfrm>
          <a:off x="10515600" y="184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150997</xdr:rowOff>
    </xdr:from>
    <xdr:to>
      <xdr:col>50</xdr:col>
      <xdr:colOff>165100</xdr:colOff>
      <xdr:row>108</xdr:row>
      <xdr:rowOff>81147</xdr:rowOff>
    </xdr:to>
    <xdr:sp macro="" textlink="">
      <xdr:nvSpPr>
        <xdr:cNvPr id="435" name="楕円 434"/>
        <xdr:cNvSpPr/>
      </xdr:nvSpPr>
      <xdr:spPr>
        <a:xfrm>
          <a:off x="9588500" y="184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20532</xdr:rowOff>
    </xdr:from>
    <xdr:to>
      <xdr:col>55</xdr:col>
      <xdr:colOff>0</xdr:colOff>
      <xdr:row>108</xdr:row>
      <xdr:rowOff>30347</xdr:rowOff>
    </xdr:to>
    <xdr:cxnSp macro="">
      <xdr:nvCxnSpPr>
        <xdr:cNvPr id="436" name="直線コネクタ 435"/>
        <xdr:cNvCxnSpPr/>
      </xdr:nvCxnSpPr>
      <xdr:spPr>
        <a:xfrm flipV="1">
          <a:off x="9639300" y="18537132"/>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160077</xdr:rowOff>
    </xdr:from>
    <xdr:to>
      <xdr:col>46</xdr:col>
      <xdr:colOff>38100</xdr:colOff>
      <xdr:row>108</xdr:row>
      <xdr:rowOff>90227</xdr:rowOff>
    </xdr:to>
    <xdr:sp macro="" textlink="">
      <xdr:nvSpPr>
        <xdr:cNvPr id="437" name="楕円 436"/>
        <xdr:cNvSpPr/>
      </xdr:nvSpPr>
      <xdr:spPr>
        <a:xfrm>
          <a:off x="8699500" y="185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30347</xdr:rowOff>
    </xdr:from>
    <xdr:to>
      <xdr:col>50</xdr:col>
      <xdr:colOff>114300</xdr:colOff>
      <xdr:row>108</xdr:row>
      <xdr:rowOff>39427</xdr:rowOff>
    </xdr:to>
    <xdr:cxnSp macro="">
      <xdr:nvCxnSpPr>
        <xdr:cNvPr id="438" name="直線コネクタ 437"/>
        <xdr:cNvCxnSpPr/>
      </xdr:nvCxnSpPr>
      <xdr:spPr>
        <a:xfrm flipV="1">
          <a:off x="8750300" y="18546947"/>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107413</xdr:rowOff>
    </xdr:from>
    <xdr:ext cx="534377" cy="259045"/>
    <xdr:sp macro="" textlink="">
      <xdr:nvSpPr>
        <xdr:cNvPr id="439" name="n_1aveValue【港湾・漁港】&#10;一人当たり有形固定資産（償却資産）額"/>
        <xdr:cNvSpPr txBox="1"/>
      </xdr:nvSpPr>
      <xdr:spPr>
        <a:xfrm>
          <a:off x="9359411" y="179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56111</xdr:rowOff>
    </xdr:from>
    <xdr:ext cx="534377" cy="259045"/>
    <xdr:sp macro="" textlink="">
      <xdr:nvSpPr>
        <xdr:cNvPr id="440" name="n_2aveValue【港湾・漁港】&#10;一人当たり有形固定資産（償却資産）額"/>
        <xdr:cNvSpPr txBox="1"/>
      </xdr:nvSpPr>
      <xdr:spPr>
        <a:xfrm>
          <a:off x="84831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119693</xdr:rowOff>
    </xdr:from>
    <xdr:ext cx="534377" cy="259045"/>
    <xdr:sp macro="" textlink="">
      <xdr:nvSpPr>
        <xdr:cNvPr id="441" name="n_3aveValue【港湾・漁港】&#10;一人当たり有形固定資産（償却資産）額"/>
        <xdr:cNvSpPr txBox="1"/>
      </xdr:nvSpPr>
      <xdr:spPr>
        <a:xfrm>
          <a:off x="7594111" y="179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72274</xdr:rowOff>
    </xdr:from>
    <xdr:ext cx="534377" cy="259045"/>
    <xdr:sp macro="" textlink="">
      <xdr:nvSpPr>
        <xdr:cNvPr id="442" name="n_1mainValue【港湾・漁港】&#10;一人当たり有形固定資産（償却資産）額"/>
        <xdr:cNvSpPr txBox="1"/>
      </xdr:nvSpPr>
      <xdr:spPr>
        <a:xfrm>
          <a:off x="9359411" y="185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81354</xdr:rowOff>
    </xdr:from>
    <xdr:ext cx="469744" cy="259045"/>
    <xdr:sp macro="" textlink="">
      <xdr:nvSpPr>
        <xdr:cNvPr id="443" name="n_2mainValue【港湾・漁港】&#10;一人当たり有形固定資産（償却資産）額"/>
        <xdr:cNvSpPr txBox="1"/>
      </xdr:nvSpPr>
      <xdr:spPr>
        <a:xfrm>
          <a:off x="8515428" y="1859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4" name="テキスト ボックス 4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6" name="テキスト ボックス 4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4" name="テキスト ボックス 4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468" name="直線コネクタ 467"/>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69"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70" name="直線コネクタ 469"/>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1"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2" name="直線コネクタ 471"/>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473"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74" name="フローチャート: 判断 473"/>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75" name="フローチャート: 判断 474"/>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76" name="フローチャート: 判断 475"/>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77" name="フローチャート: 判断 4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83" name="楕円 482"/>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103522</xdr:rowOff>
    </xdr:from>
    <xdr:ext cx="405111" cy="259045"/>
    <xdr:sp macro="" textlink="">
      <xdr:nvSpPr>
        <xdr:cNvPr id="484" name="【認定こども園・幼稚園・保育所】&#10;有形固定資産減価償却率該当値テキスト"/>
        <xdr:cNvSpPr txBox="1"/>
      </xdr:nvSpPr>
      <xdr:spPr>
        <a:xfrm>
          <a:off x="16357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137795</xdr:rowOff>
    </xdr:from>
    <xdr:to>
      <xdr:col>81</xdr:col>
      <xdr:colOff>101600</xdr:colOff>
      <xdr:row>38</xdr:row>
      <xdr:rowOff>67945</xdr:rowOff>
    </xdr:to>
    <xdr:sp macro="" textlink="">
      <xdr:nvSpPr>
        <xdr:cNvPr id="485" name="楕円 484"/>
        <xdr:cNvSpPr/>
      </xdr:nvSpPr>
      <xdr:spPr>
        <a:xfrm>
          <a:off x="15430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131445</xdr:rowOff>
    </xdr:from>
    <xdr:to>
      <xdr:col>85</xdr:col>
      <xdr:colOff>127000</xdr:colOff>
      <xdr:row>38</xdr:row>
      <xdr:rowOff>17145</xdr:rowOff>
    </xdr:to>
    <xdr:cxnSp macro="">
      <xdr:nvCxnSpPr>
        <xdr:cNvPr id="486" name="直線コネクタ 485"/>
        <xdr:cNvCxnSpPr/>
      </xdr:nvCxnSpPr>
      <xdr:spPr>
        <a:xfrm flipV="1">
          <a:off x="15481300" y="64750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87" name="楕円 486"/>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17145</xdr:rowOff>
    </xdr:from>
    <xdr:to>
      <xdr:col>81</xdr:col>
      <xdr:colOff>50800</xdr:colOff>
      <xdr:row>38</xdr:row>
      <xdr:rowOff>72390</xdr:rowOff>
    </xdr:to>
    <xdr:cxnSp macro="">
      <xdr:nvCxnSpPr>
        <xdr:cNvPr id="488" name="直線コネクタ 487"/>
        <xdr:cNvCxnSpPr/>
      </xdr:nvCxnSpPr>
      <xdr:spPr>
        <a:xfrm flipV="1">
          <a:off x="14592300" y="65322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61595</xdr:rowOff>
    </xdr:from>
    <xdr:to>
      <xdr:col>72</xdr:col>
      <xdr:colOff>38100</xdr:colOff>
      <xdr:row>39</xdr:row>
      <xdr:rowOff>163195</xdr:rowOff>
    </xdr:to>
    <xdr:sp macro="" textlink="">
      <xdr:nvSpPr>
        <xdr:cNvPr id="489" name="楕円 488"/>
        <xdr:cNvSpPr/>
      </xdr:nvSpPr>
      <xdr:spPr>
        <a:xfrm>
          <a:off x="13652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72390</xdr:rowOff>
    </xdr:from>
    <xdr:to>
      <xdr:col>76</xdr:col>
      <xdr:colOff>114300</xdr:colOff>
      <xdr:row>39</xdr:row>
      <xdr:rowOff>112395</xdr:rowOff>
    </xdr:to>
    <xdr:cxnSp macro="">
      <xdr:nvCxnSpPr>
        <xdr:cNvPr id="490" name="直線コネクタ 489"/>
        <xdr:cNvCxnSpPr/>
      </xdr:nvCxnSpPr>
      <xdr:spPr>
        <a:xfrm flipV="1">
          <a:off x="13703300" y="658749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91"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92"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93"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84472</xdr:rowOff>
    </xdr:from>
    <xdr:ext cx="405111" cy="259045"/>
    <xdr:sp macro="" textlink="">
      <xdr:nvSpPr>
        <xdr:cNvPr id="494" name="n_1mainValue【認定こども園・幼稚園・保育所】&#10;有形固定資産減価償却率"/>
        <xdr:cNvSpPr txBox="1"/>
      </xdr:nvSpPr>
      <xdr:spPr>
        <a:xfrm>
          <a:off x="152660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95" name="n_2mainValue【認定こども園・幼稚園・保育所】&#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154322</xdr:rowOff>
    </xdr:from>
    <xdr:ext cx="405111" cy="259045"/>
    <xdr:sp macro="" textlink="">
      <xdr:nvSpPr>
        <xdr:cNvPr id="496" name="n_3mainValue【認定こども園・幼稚園・保育所】&#10;有形固定資産減価償却率"/>
        <xdr:cNvSpPr txBox="1"/>
      </xdr:nvSpPr>
      <xdr:spPr>
        <a:xfrm>
          <a:off x="13500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7" name="直線コネクタ 5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8" name="テキスト ボックス 5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9" name="直線コネクタ 5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0" name="テキスト ボックス 5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1" name="直線コネクタ 5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2" name="テキスト ボックス 5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3" name="直線コネクタ 5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4" name="テキスト ボックス 5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518" name="直線コネクタ 5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20" name="直線コネクタ 5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22" name="直線コネクタ 5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5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524" name="フローチャート: 判断 5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525" name="フローチャート: 判断 5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26" name="フローチャート: 判断 5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527" name="フローチャート: 判断 526"/>
        <xdr:cNvSpPr/>
      </xdr:nvSpPr>
      <xdr:spPr>
        <a:xfrm>
          <a:off x="19494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103124</xdr:rowOff>
    </xdr:from>
    <xdr:to>
      <xdr:col>116</xdr:col>
      <xdr:colOff>114300</xdr:colOff>
      <xdr:row>37</xdr:row>
      <xdr:rowOff>33274</xdr:rowOff>
    </xdr:to>
    <xdr:sp macro="" textlink="">
      <xdr:nvSpPr>
        <xdr:cNvPr id="533" name="楕円 532"/>
        <xdr:cNvSpPr/>
      </xdr:nvSpPr>
      <xdr:spPr>
        <a:xfrm>
          <a:off x="221107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126001</xdr:rowOff>
    </xdr:from>
    <xdr:ext cx="469744" cy="259045"/>
    <xdr:sp macro="" textlink="">
      <xdr:nvSpPr>
        <xdr:cNvPr id="534" name="【認定こども園・幼稚園・保育所】&#10;一人当たり面積該当値テキスト"/>
        <xdr:cNvSpPr txBox="1"/>
      </xdr:nvSpPr>
      <xdr:spPr>
        <a:xfrm>
          <a:off x="22199600"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535" name="楕円 534"/>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153924</xdr:rowOff>
    </xdr:from>
    <xdr:to>
      <xdr:col>116</xdr:col>
      <xdr:colOff>63500</xdr:colOff>
      <xdr:row>36</xdr:row>
      <xdr:rowOff>167640</xdr:rowOff>
    </xdr:to>
    <xdr:cxnSp macro="">
      <xdr:nvCxnSpPr>
        <xdr:cNvPr id="536" name="直線コネクタ 535"/>
        <xdr:cNvCxnSpPr/>
      </xdr:nvCxnSpPr>
      <xdr:spPr>
        <a:xfrm flipV="1">
          <a:off x="21323300" y="63261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121412</xdr:rowOff>
    </xdr:from>
    <xdr:to>
      <xdr:col>107</xdr:col>
      <xdr:colOff>101600</xdr:colOff>
      <xdr:row>37</xdr:row>
      <xdr:rowOff>51562</xdr:rowOff>
    </xdr:to>
    <xdr:sp macro="" textlink="">
      <xdr:nvSpPr>
        <xdr:cNvPr id="537" name="楕円 536"/>
        <xdr:cNvSpPr/>
      </xdr:nvSpPr>
      <xdr:spPr>
        <a:xfrm>
          <a:off x="20383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762</xdr:rowOff>
    </xdr:to>
    <xdr:cxnSp macro="">
      <xdr:nvCxnSpPr>
        <xdr:cNvPr id="538" name="直線コネクタ 537"/>
        <xdr:cNvCxnSpPr/>
      </xdr:nvCxnSpPr>
      <xdr:spPr>
        <a:xfrm flipV="1">
          <a:off x="20434300" y="6339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539" name="楕円 538"/>
        <xdr:cNvSpPr/>
      </xdr:nvSpPr>
      <xdr:spPr>
        <a:xfrm>
          <a:off x="19494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762</xdr:rowOff>
    </xdr:from>
    <xdr:to>
      <xdr:col>107</xdr:col>
      <xdr:colOff>50800</xdr:colOff>
      <xdr:row>37</xdr:row>
      <xdr:rowOff>64770</xdr:rowOff>
    </xdr:to>
    <xdr:cxnSp macro="">
      <xdr:nvCxnSpPr>
        <xdr:cNvPr id="540" name="直線コネクタ 539"/>
        <xdr:cNvCxnSpPr/>
      </xdr:nvCxnSpPr>
      <xdr:spPr>
        <a:xfrm flipV="1">
          <a:off x="19545300" y="6344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541"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4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31259</xdr:rowOff>
    </xdr:from>
    <xdr:ext cx="469744" cy="259045"/>
    <xdr:sp macro="" textlink="">
      <xdr:nvSpPr>
        <xdr:cNvPr id="543" name="n_3aveValue【認定こども園・幼稚園・保育所】&#10;一人当たり面積"/>
        <xdr:cNvSpPr txBox="1"/>
      </xdr:nvSpPr>
      <xdr:spPr>
        <a:xfrm>
          <a:off x="19310427" y="65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544"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68089</xdr:rowOff>
    </xdr:from>
    <xdr:ext cx="469744" cy="259045"/>
    <xdr:sp macro="" textlink="">
      <xdr:nvSpPr>
        <xdr:cNvPr id="545" name="n_2mainValue【認定こども園・幼稚園・保育所】&#10;一人当たり面積"/>
        <xdr:cNvSpPr txBox="1"/>
      </xdr:nvSpPr>
      <xdr:spPr>
        <a:xfrm>
          <a:off x="20199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546" name="n_3mainValue【認定こども園・幼稚園・保育所】&#10;一人当たり面積"/>
        <xdr:cNvSpPr txBox="1"/>
      </xdr:nvSpPr>
      <xdr:spPr>
        <a:xfrm>
          <a:off x="19310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7" name="テキスト ボックス 5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8" name="直線コネクタ 5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9" name="テキスト ボックス 5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0" name="直線コネクタ 5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1" name="テキスト ボックス 5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2" name="直線コネクタ 5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3" name="テキスト ボックス 5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4" name="直線コネクタ 5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65" name="テキスト ボックス 564"/>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6" name="直線コネクタ 5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7" name="テキスト ボックス 5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569" name="直線コネクタ 568"/>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570"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571" name="直線コネクタ 570"/>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572"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573" name="直線コネクタ 572"/>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574"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575" name="フローチャート: 判断 574"/>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576" name="フローチャート: 判断 575"/>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577" name="フローチャート: 判断 576"/>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13208</xdr:rowOff>
    </xdr:from>
    <xdr:to>
      <xdr:col>72</xdr:col>
      <xdr:colOff>38100</xdr:colOff>
      <xdr:row>61</xdr:row>
      <xdr:rowOff>114808</xdr:rowOff>
    </xdr:to>
    <xdr:sp macro="" textlink="">
      <xdr:nvSpPr>
        <xdr:cNvPr id="578" name="フローチャート: 判断 577"/>
        <xdr:cNvSpPr/>
      </xdr:nvSpPr>
      <xdr:spPr>
        <a:xfrm>
          <a:off x="1365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9" name="テキスト ボックス 5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33782</xdr:rowOff>
    </xdr:from>
    <xdr:to>
      <xdr:col>85</xdr:col>
      <xdr:colOff>177800</xdr:colOff>
      <xdr:row>59</xdr:row>
      <xdr:rowOff>135382</xdr:rowOff>
    </xdr:to>
    <xdr:sp macro="" textlink="">
      <xdr:nvSpPr>
        <xdr:cNvPr id="584" name="楕円 583"/>
        <xdr:cNvSpPr/>
      </xdr:nvSpPr>
      <xdr:spPr>
        <a:xfrm>
          <a:off x="162687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56659</xdr:rowOff>
    </xdr:from>
    <xdr:ext cx="405111" cy="259045"/>
    <xdr:sp macro="" textlink="">
      <xdr:nvSpPr>
        <xdr:cNvPr id="585" name="【学校施設】&#10;有形固定資産減価償却率該当値テキスト"/>
        <xdr:cNvSpPr txBox="1"/>
      </xdr:nvSpPr>
      <xdr:spPr>
        <a:xfrm>
          <a:off x="16357600" y="1000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95504</xdr:rowOff>
    </xdr:from>
    <xdr:to>
      <xdr:col>81</xdr:col>
      <xdr:colOff>101600</xdr:colOff>
      <xdr:row>59</xdr:row>
      <xdr:rowOff>25654</xdr:rowOff>
    </xdr:to>
    <xdr:sp macro="" textlink="">
      <xdr:nvSpPr>
        <xdr:cNvPr id="586" name="楕円 585"/>
        <xdr:cNvSpPr/>
      </xdr:nvSpPr>
      <xdr:spPr>
        <a:xfrm>
          <a:off x="15430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146304</xdr:rowOff>
    </xdr:from>
    <xdr:to>
      <xdr:col>85</xdr:col>
      <xdr:colOff>127000</xdr:colOff>
      <xdr:row>59</xdr:row>
      <xdr:rowOff>84582</xdr:rowOff>
    </xdr:to>
    <xdr:cxnSp macro="">
      <xdr:nvCxnSpPr>
        <xdr:cNvPr id="587" name="直線コネクタ 586"/>
        <xdr:cNvCxnSpPr/>
      </xdr:nvCxnSpPr>
      <xdr:spPr>
        <a:xfrm>
          <a:off x="15481300" y="100904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95504</xdr:rowOff>
    </xdr:from>
    <xdr:to>
      <xdr:col>76</xdr:col>
      <xdr:colOff>165100</xdr:colOff>
      <xdr:row>59</xdr:row>
      <xdr:rowOff>25654</xdr:rowOff>
    </xdr:to>
    <xdr:sp macro="" textlink="">
      <xdr:nvSpPr>
        <xdr:cNvPr id="588" name="楕円 587"/>
        <xdr:cNvSpPr/>
      </xdr:nvSpPr>
      <xdr:spPr>
        <a:xfrm>
          <a:off x="14541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146304</xdr:rowOff>
    </xdr:from>
    <xdr:to>
      <xdr:col>81</xdr:col>
      <xdr:colOff>50800</xdr:colOff>
      <xdr:row>58</xdr:row>
      <xdr:rowOff>146304</xdr:rowOff>
    </xdr:to>
    <xdr:cxnSp macro="">
      <xdr:nvCxnSpPr>
        <xdr:cNvPr id="589" name="直線コネクタ 588"/>
        <xdr:cNvCxnSpPr/>
      </xdr:nvCxnSpPr>
      <xdr:spPr>
        <a:xfrm>
          <a:off x="14592300" y="10090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118364</xdr:rowOff>
    </xdr:from>
    <xdr:to>
      <xdr:col>72</xdr:col>
      <xdr:colOff>38100</xdr:colOff>
      <xdr:row>59</xdr:row>
      <xdr:rowOff>48514</xdr:rowOff>
    </xdr:to>
    <xdr:sp macro="" textlink="">
      <xdr:nvSpPr>
        <xdr:cNvPr id="590" name="楕円 589"/>
        <xdr:cNvSpPr/>
      </xdr:nvSpPr>
      <xdr:spPr>
        <a:xfrm>
          <a:off x="13652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146304</xdr:rowOff>
    </xdr:from>
    <xdr:to>
      <xdr:col>76</xdr:col>
      <xdr:colOff>114300</xdr:colOff>
      <xdr:row>58</xdr:row>
      <xdr:rowOff>169164</xdr:rowOff>
    </xdr:to>
    <xdr:cxnSp macro="">
      <xdr:nvCxnSpPr>
        <xdr:cNvPr id="591" name="直線コネクタ 590"/>
        <xdr:cNvCxnSpPr/>
      </xdr:nvCxnSpPr>
      <xdr:spPr>
        <a:xfrm flipV="1">
          <a:off x="13703300" y="100904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92"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93"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105935</xdr:rowOff>
    </xdr:from>
    <xdr:ext cx="405111" cy="259045"/>
    <xdr:sp macro="" textlink="">
      <xdr:nvSpPr>
        <xdr:cNvPr id="594" name="n_3aveValue【学校施設】&#10;有形固定資産減価償却率"/>
        <xdr:cNvSpPr txBox="1"/>
      </xdr:nvSpPr>
      <xdr:spPr>
        <a:xfrm>
          <a:off x="13500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42181</xdr:rowOff>
    </xdr:from>
    <xdr:ext cx="405111" cy="259045"/>
    <xdr:sp macro="" textlink="">
      <xdr:nvSpPr>
        <xdr:cNvPr id="595" name="n_1mainValue【学校施設】&#10;有形固定資産減価償却率"/>
        <xdr:cNvSpPr txBox="1"/>
      </xdr:nvSpPr>
      <xdr:spPr>
        <a:xfrm>
          <a:off x="152660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42181</xdr:rowOff>
    </xdr:from>
    <xdr:ext cx="405111" cy="259045"/>
    <xdr:sp macro="" textlink="">
      <xdr:nvSpPr>
        <xdr:cNvPr id="596" name="n_2mainValue【学校施設】&#10;有形固定資産減価償却率"/>
        <xdr:cNvSpPr txBox="1"/>
      </xdr:nvSpPr>
      <xdr:spPr>
        <a:xfrm>
          <a:off x="14389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65041</xdr:rowOff>
    </xdr:from>
    <xdr:ext cx="405111" cy="259045"/>
    <xdr:sp macro="" textlink="">
      <xdr:nvSpPr>
        <xdr:cNvPr id="597" name="n_3mainValue【学校施設】&#10;有形固定資産減価償却率"/>
        <xdr:cNvSpPr txBox="1"/>
      </xdr:nvSpPr>
      <xdr:spPr>
        <a:xfrm>
          <a:off x="13500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6" name="テキスト ボックス 6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7" name="直線コネクタ 6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8" name="テキスト ボックス 6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09" name="直線コネクタ 6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0" name="テキスト ボックス 6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1" name="直線コネクタ 6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2" name="テキスト ボックス 6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3" name="直線コネクタ 6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4" name="テキスト ボックス 6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5" name="直線コネクタ 6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6" name="テキスト ボックス 6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620" name="直線コネクタ 619"/>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621"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622" name="直線コネクタ 621"/>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623"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624" name="直線コネクタ 623"/>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625"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626" name="フローチャート: 判断 625"/>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627" name="フローチャート: 判断 626"/>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628" name="フローチャート: 判断 627"/>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629" name="フローチャート: 判断 628"/>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54356</xdr:rowOff>
    </xdr:from>
    <xdr:to>
      <xdr:col>116</xdr:col>
      <xdr:colOff>114300</xdr:colOff>
      <xdr:row>60</xdr:row>
      <xdr:rowOff>155956</xdr:rowOff>
    </xdr:to>
    <xdr:sp macro="" textlink="">
      <xdr:nvSpPr>
        <xdr:cNvPr id="635" name="楕円 634"/>
        <xdr:cNvSpPr/>
      </xdr:nvSpPr>
      <xdr:spPr>
        <a:xfrm>
          <a:off x="221107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77233</xdr:rowOff>
    </xdr:from>
    <xdr:ext cx="469744" cy="259045"/>
    <xdr:sp macro="" textlink="">
      <xdr:nvSpPr>
        <xdr:cNvPr id="636" name="【学校施設】&#10;一人当たり面積該当値テキスト"/>
        <xdr:cNvSpPr txBox="1"/>
      </xdr:nvSpPr>
      <xdr:spPr>
        <a:xfrm>
          <a:off x="22199600" y="1019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68986</xdr:rowOff>
    </xdr:from>
    <xdr:to>
      <xdr:col>112</xdr:col>
      <xdr:colOff>38100</xdr:colOff>
      <xdr:row>60</xdr:row>
      <xdr:rowOff>170586</xdr:rowOff>
    </xdr:to>
    <xdr:sp macro="" textlink="">
      <xdr:nvSpPr>
        <xdr:cNvPr id="637" name="楕円 636"/>
        <xdr:cNvSpPr/>
      </xdr:nvSpPr>
      <xdr:spPr>
        <a:xfrm>
          <a:off x="21272500" y="103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105156</xdr:rowOff>
    </xdr:from>
    <xdr:to>
      <xdr:col>116</xdr:col>
      <xdr:colOff>63500</xdr:colOff>
      <xdr:row>60</xdr:row>
      <xdr:rowOff>119786</xdr:rowOff>
    </xdr:to>
    <xdr:cxnSp macro="">
      <xdr:nvCxnSpPr>
        <xdr:cNvPr id="638" name="直線コネクタ 637"/>
        <xdr:cNvCxnSpPr/>
      </xdr:nvCxnSpPr>
      <xdr:spPr>
        <a:xfrm flipV="1">
          <a:off x="21323300" y="1039215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78130</xdr:rowOff>
    </xdr:from>
    <xdr:to>
      <xdr:col>107</xdr:col>
      <xdr:colOff>101600</xdr:colOff>
      <xdr:row>61</xdr:row>
      <xdr:rowOff>8280</xdr:rowOff>
    </xdr:to>
    <xdr:sp macro="" textlink="">
      <xdr:nvSpPr>
        <xdr:cNvPr id="639" name="楕円 638"/>
        <xdr:cNvSpPr/>
      </xdr:nvSpPr>
      <xdr:spPr>
        <a:xfrm>
          <a:off x="20383500" y="103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119786</xdr:rowOff>
    </xdr:from>
    <xdr:to>
      <xdr:col>111</xdr:col>
      <xdr:colOff>177800</xdr:colOff>
      <xdr:row>60</xdr:row>
      <xdr:rowOff>128930</xdr:rowOff>
    </xdr:to>
    <xdr:cxnSp macro="">
      <xdr:nvCxnSpPr>
        <xdr:cNvPr id="640" name="直線コネクタ 639"/>
        <xdr:cNvCxnSpPr/>
      </xdr:nvCxnSpPr>
      <xdr:spPr>
        <a:xfrm flipV="1">
          <a:off x="20434300" y="104067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74473</xdr:rowOff>
    </xdr:from>
    <xdr:to>
      <xdr:col>102</xdr:col>
      <xdr:colOff>165100</xdr:colOff>
      <xdr:row>61</xdr:row>
      <xdr:rowOff>4623</xdr:rowOff>
    </xdr:to>
    <xdr:sp macro="" textlink="">
      <xdr:nvSpPr>
        <xdr:cNvPr id="641" name="楕円 640"/>
        <xdr:cNvSpPr/>
      </xdr:nvSpPr>
      <xdr:spPr>
        <a:xfrm>
          <a:off x="19494500" y="103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125273</xdr:rowOff>
    </xdr:from>
    <xdr:to>
      <xdr:col>107</xdr:col>
      <xdr:colOff>50800</xdr:colOff>
      <xdr:row>60</xdr:row>
      <xdr:rowOff>128930</xdr:rowOff>
    </xdr:to>
    <xdr:cxnSp macro="">
      <xdr:nvCxnSpPr>
        <xdr:cNvPr id="642" name="直線コネクタ 641"/>
        <xdr:cNvCxnSpPr/>
      </xdr:nvCxnSpPr>
      <xdr:spPr>
        <a:xfrm>
          <a:off x="19545300" y="1041227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643"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644"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645" name="n_3aveValue【学校施設】&#10;一人当たり面積"/>
        <xdr:cNvSpPr txBox="1"/>
      </xdr:nvSpPr>
      <xdr:spPr>
        <a:xfrm>
          <a:off x="19310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15663</xdr:rowOff>
    </xdr:from>
    <xdr:ext cx="469744" cy="259045"/>
    <xdr:sp macro="" textlink="">
      <xdr:nvSpPr>
        <xdr:cNvPr id="646" name="n_1mainValue【学校施設】&#10;一人当たり面積"/>
        <xdr:cNvSpPr txBox="1"/>
      </xdr:nvSpPr>
      <xdr:spPr>
        <a:xfrm>
          <a:off x="210757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24807</xdr:rowOff>
    </xdr:from>
    <xdr:ext cx="469744" cy="259045"/>
    <xdr:sp macro="" textlink="">
      <xdr:nvSpPr>
        <xdr:cNvPr id="647" name="n_2mainValue【学校施設】&#10;一人当たり面積"/>
        <xdr:cNvSpPr txBox="1"/>
      </xdr:nvSpPr>
      <xdr:spPr>
        <a:xfrm>
          <a:off x="20199427" y="101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21150</xdr:rowOff>
    </xdr:from>
    <xdr:ext cx="469744" cy="259045"/>
    <xdr:sp macro="" textlink="">
      <xdr:nvSpPr>
        <xdr:cNvPr id="648" name="n_3mainValue【学校施設】&#10;一人当たり面積"/>
        <xdr:cNvSpPr txBox="1"/>
      </xdr:nvSpPr>
      <xdr:spPr>
        <a:xfrm>
          <a:off x="19310427" y="101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5" name="直線コネクタ 6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6" name="テキスト ボックス 6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7" name="直線コネクタ 6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8" name="テキスト ボックス 6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9" name="直線コネクタ 6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0" name="テキスト ボックス 6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1" name="直線コネクタ 6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2" name="テキスト ボックス 6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3" name="直線コネクタ 6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4" name="テキスト ボックス 6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5" name="直線コネクタ 6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6" name="テキスト ボックス 6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8" name="テキスト ボックス 6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0" name="直線コネクタ 689"/>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91"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92" name="直線コネクタ 691"/>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4" name="直線コネクタ 6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95"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96" name="フローチャート: 判断 695"/>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97" name="フローチャート: 判断 696"/>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98" name="フローチャート: 判断 697"/>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138068</xdr:rowOff>
    </xdr:from>
    <xdr:to>
      <xdr:col>72</xdr:col>
      <xdr:colOff>38100</xdr:colOff>
      <xdr:row>104</xdr:row>
      <xdr:rowOff>68218</xdr:rowOff>
    </xdr:to>
    <xdr:sp macro="" textlink="">
      <xdr:nvSpPr>
        <xdr:cNvPr id="699" name="フローチャート: 判断 698"/>
        <xdr:cNvSpPr/>
      </xdr:nvSpPr>
      <xdr:spPr>
        <a:xfrm>
          <a:off x="13652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164193</xdr:rowOff>
    </xdr:from>
    <xdr:to>
      <xdr:col>76</xdr:col>
      <xdr:colOff>165100</xdr:colOff>
      <xdr:row>104</xdr:row>
      <xdr:rowOff>94343</xdr:rowOff>
    </xdr:to>
    <xdr:sp macro="" textlink="">
      <xdr:nvSpPr>
        <xdr:cNvPr id="705" name="楕円 704"/>
        <xdr:cNvSpPr/>
      </xdr:nvSpPr>
      <xdr:spPr>
        <a:xfrm>
          <a:off x="14541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136434</xdr:rowOff>
    </xdr:from>
    <xdr:to>
      <xdr:col>72</xdr:col>
      <xdr:colOff>38100</xdr:colOff>
      <xdr:row>104</xdr:row>
      <xdr:rowOff>66584</xdr:rowOff>
    </xdr:to>
    <xdr:sp macro="" textlink="">
      <xdr:nvSpPr>
        <xdr:cNvPr id="706" name="楕円 705"/>
        <xdr:cNvSpPr/>
      </xdr:nvSpPr>
      <xdr:spPr>
        <a:xfrm>
          <a:off x="13652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43543</xdr:rowOff>
    </xdr:to>
    <xdr:cxnSp macro="">
      <xdr:nvCxnSpPr>
        <xdr:cNvPr id="707" name="直線コネクタ 706"/>
        <xdr:cNvCxnSpPr/>
      </xdr:nvCxnSpPr>
      <xdr:spPr>
        <a:xfrm>
          <a:off x="13703300" y="178465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708"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709"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59345</xdr:rowOff>
    </xdr:from>
    <xdr:ext cx="405111" cy="259045"/>
    <xdr:sp macro="" textlink="">
      <xdr:nvSpPr>
        <xdr:cNvPr id="710" name="n_3aveValue【公民館】&#10;有形固定資産減価償却率"/>
        <xdr:cNvSpPr txBox="1"/>
      </xdr:nvSpPr>
      <xdr:spPr>
        <a:xfrm>
          <a:off x="1350074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85470</xdr:rowOff>
    </xdr:from>
    <xdr:ext cx="405111" cy="259045"/>
    <xdr:sp macro="" textlink="">
      <xdr:nvSpPr>
        <xdr:cNvPr id="711" name="n_2mainValue【公民館】&#10;有形固定資産減価償却率"/>
        <xdr:cNvSpPr txBox="1"/>
      </xdr:nvSpPr>
      <xdr:spPr>
        <a:xfrm>
          <a:off x="14389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83111</xdr:rowOff>
    </xdr:from>
    <xdr:ext cx="405111" cy="259045"/>
    <xdr:sp macro="" textlink="">
      <xdr:nvSpPr>
        <xdr:cNvPr id="712" name="n_3mainValue【公民館】&#10;有形固定資産減価償却率"/>
        <xdr:cNvSpPr txBox="1"/>
      </xdr:nvSpPr>
      <xdr:spPr>
        <a:xfrm>
          <a:off x="13500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1" name="テキスト ボックス 7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2" name="直線コネクタ 7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3" name="直線コネクタ 7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4" name="テキスト ボックス 7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5" name="直線コネクタ 7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6" name="テキスト ボックス 7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7" name="直線コネクタ 7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8" name="テキスト ボックス 7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9" name="直線コネクタ 7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0" name="テキスト ボックス 7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1" name="直線コネクタ 7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2" name="テキスト ボックス 7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36" name="直線コネクタ 735"/>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3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38" name="直線コネクタ 73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39"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40" name="直線コネクタ 739"/>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41"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42" name="フローチャート: 判断 741"/>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43" name="フローチャート: 判断 742"/>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44" name="フローチャート: 判断 743"/>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45" name="フローチャート: 判断 744"/>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6" name="テキスト ボックス 7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59689</xdr:rowOff>
    </xdr:from>
    <xdr:to>
      <xdr:col>107</xdr:col>
      <xdr:colOff>101600</xdr:colOff>
      <xdr:row>103</xdr:row>
      <xdr:rowOff>161289</xdr:rowOff>
    </xdr:to>
    <xdr:sp macro="" textlink="">
      <xdr:nvSpPr>
        <xdr:cNvPr id="751" name="楕円 750"/>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752" name="楕円 751"/>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110489</xdr:rowOff>
    </xdr:from>
    <xdr:to>
      <xdr:col>107</xdr:col>
      <xdr:colOff>50800</xdr:colOff>
      <xdr:row>105</xdr:row>
      <xdr:rowOff>19050</xdr:rowOff>
    </xdr:to>
    <xdr:cxnSp macro="">
      <xdr:nvCxnSpPr>
        <xdr:cNvPr id="753" name="直線コネクタ 752"/>
        <xdr:cNvCxnSpPr/>
      </xdr:nvCxnSpPr>
      <xdr:spPr>
        <a:xfrm flipV="1">
          <a:off x="19545300" y="177698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54"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55"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756"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757" name="n_2mainValue【公民館】&#10;一人当たり面積"/>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758" name="n_3mainValue【公民館】&#10;一人当たり面積"/>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類型において、有形固定資産原価償却率及び一人当たり有形固定資産（償却資産）額は類似団体平均を上回っている。合併前に旧市町毎に整備した公共施設があるため、保有する施設数が非合併団体よりも多く、老朽化が進んでいることが原因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も施設の老朽化は進行することから、「公共施設等総合管理計画」に基づく計画的な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修繕を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公民館の類型について、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公民館に替わり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コミュニティセンター</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の数値は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表記されない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35197</xdr:rowOff>
    </xdr:from>
    <xdr:to>
      <xdr:col>24</xdr:col>
      <xdr:colOff>114300</xdr:colOff>
      <xdr:row>37</xdr:row>
      <xdr:rowOff>136797</xdr:rowOff>
    </xdr:to>
    <xdr:sp macro="" textlink="">
      <xdr:nvSpPr>
        <xdr:cNvPr id="72" name="楕円 71"/>
        <xdr:cNvSpPr/>
      </xdr:nvSpPr>
      <xdr:spPr>
        <a:xfrm>
          <a:off x="45847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58074</xdr:rowOff>
    </xdr:from>
    <xdr:ext cx="405111" cy="259045"/>
    <xdr:sp macro="" textlink="">
      <xdr:nvSpPr>
        <xdr:cNvPr id="73" name="【図書館】&#10;有形固定資産減価償却率該当値テキスト"/>
        <xdr:cNvSpPr txBox="1"/>
      </xdr:nvSpPr>
      <xdr:spPr>
        <a:xfrm>
          <a:off x="4673600" y="623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4" name="楕円 73"/>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85997</xdr:rowOff>
    </xdr:from>
    <xdr:to>
      <xdr:col>24</xdr:col>
      <xdr:colOff>63500</xdr:colOff>
      <xdr:row>37</xdr:row>
      <xdr:rowOff>107224</xdr:rowOff>
    </xdr:to>
    <xdr:cxnSp macro="">
      <xdr:nvCxnSpPr>
        <xdr:cNvPr id="75" name="直線コネクタ 74"/>
        <xdr:cNvCxnSpPr/>
      </xdr:nvCxnSpPr>
      <xdr:spPr>
        <a:xfrm flipV="1">
          <a:off x="3797300" y="642964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66222</xdr:rowOff>
    </xdr:from>
    <xdr:to>
      <xdr:col>15</xdr:col>
      <xdr:colOff>101600</xdr:colOff>
      <xdr:row>37</xdr:row>
      <xdr:rowOff>167822</xdr:rowOff>
    </xdr:to>
    <xdr:sp macro="" textlink="">
      <xdr:nvSpPr>
        <xdr:cNvPr id="76" name="楕円 75"/>
        <xdr:cNvSpPr/>
      </xdr:nvSpPr>
      <xdr:spPr>
        <a:xfrm>
          <a:off x="2857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107224</xdr:rowOff>
    </xdr:from>
    <xdr:to>
      <xdr:col>19</xdr:col>
      <xdr:colOff>177800</xdr:colOff>
      <xdr:row>37</xdr:row>
      <xdr:rowOff>117022</xdr:rowOff>
    </xdr:to>
    <xdr:cxnSp macro="">
      <xdr:nvCxnSpPr>
        <xdr:cNvPr id="77" name="直線コネクタ 76"/>
        <xdr:cNvCxnSpPr/>
      </xdr:nvCxnSpPr>
      <xdr:spPr>
        <a:xfrm flipV="1">
          <a:off x="2908300" y="64508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149497</xdr:rowOff>
    </xdr:from>
    <xdr:to>
      <xdr:col>10</xdr:col>
      <xdr:colOff>165100</xdr:colOff>
      <xdr:row>38</xdr:row>
      <xdr:rowOff>79647</xdr:rowOff>
    </xdr:to>
    <xdr:sp macro="" textlink="">
      <xdr:nvSpPr>
        <xdr:cNvPr id="78" name="楕円 77"/>
        <xdr:cNvSpPr/>
      </xdr:nvSpPr>
      <xdr:spPr>
        <a:xfrm>
          <a:off x="1968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117022</xdr:rowOff>
    </xdr:from>
    <xdr:to>
      <xdr:col>15</xdr:col>
      <xdr:colOff>50800</xdr:colOff>
      <xdr:row>38</xdr:row>
      <xdr:rowOff>28847</xdr:rowOff>
    </xdr:to>
    <xdr:cxnSp macro="">
      <xdr:nvCxnSpPr>
        <xdr:cNvPr id="79" name="直線コネクタ 78"/>
        <xdr:cNvCxnSpPr/>
      </xdr:nvCxnSpPr>
      <xdr:spPr>
        <a:xfrm flipV="1">
          <a:off x="2019300" y="6460672"/>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3101</xdr:rowOff>
    </xdr:from>
    <xdr:ext cx="405111" cy="259045"/>
    <xdr:sp macro="" textlink="">
      <xdr:nvSpPr>
        <xdr:cNvPr id="83" name="n_1main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12899</xdr:rowOff>
    </xdr:from>
    <xdr:ext cx="405111" cy="259045"/>
    <xdr:sp macro="" textlink="">
      <xdr:nvSpPr>
        <xdr:cNvPr id="84" name="n_2mainValue【図書館】&#10;有形固定資産減価償却率"/>
        <xdr:cNvSpPr txBox="1"/>
      </xdr:nvSpPr>
      <xdr:spPr>
        <a:xfrm>
          <a:off x="2705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5" name="n_3mainValue【図書館】&#10;有形固定資産減価償却率"/>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24" name="楕円 123"/>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25" name="【図書館】&#10;一人当たり面積該当値テキスト"/>
        <xdr:cNvSpPr txBox="1"/>
      </xdr:nvSpPr>
      <xdr:spPr>
        <a:xfrm>
          <a:off x="10515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26" name="楕円 125"/>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50800</xdr:rowOff>
    </xdr:to>
    <xdr:cxnSp macro="">
      <xdr:nvCxnSpPr>
        <xdr:cNvPr id="127" name="直線コネクタ 126"/>
        <xdr:cNvCxnSpPr/>
      </xdr:nvCxnSpPr>
      <xdr:spPr>
        <a:xfrm flipV="1">
          <a:off x="9639300" y="6553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28" name="楕円 127"/>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50800</xdr:rowOff>
    </xdr:to>
    <xdr:cxnSp macro="">
      <xdr:nvCxnSpPr>
        <xdr:cNvPr id="129" name="直線コネクタ 128"/>
        <xdr:cNvCxnSpPr/>
      </xdr:nvCxnSpPr>
      <xdr:spPr>
        <a:xfrm>
          <a:off x="8750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0" name="楕円 129"/>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50800</xdr:rowOff>
    </xdr:from>
    <xdr:to>
      <xdr:col>45</xdr:col>
      <xdr:colOff>177800</xdr:colOff>
      <xdr:row>39</xdr:row>
      <xdr:rowOff>133350</xdr:rowOff>
    </xdr:to>
    <xdr:cxnSp macro="">
      <xdr:nvCxnSpPr>
        <xdr:cNvPr id="131" name="直線コネクタ 130"/>
        <xdr:cNvCxnSpPr/>
      </xdr:nvCxnSpPr>
      <xdr:spPr>
        <a:xfrm flipV="1">
          <a:off x="7861300" y="6565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35"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36" name="n_2mainValue【図書館】&#10;一人当たり面積"/>
        <xdr:cNvSpPr txBox="1"/>
      </xdr:nvSpPr>
      <xdr:spPr>
        <a:xfrm>
          <a:off x="8515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37"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1" name="フローチャート: 判断 170"/>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77" name="楕円 176"/>
        <xdr:cNvSpPr/>
      </xdr:nvSpPr>
      <xdr:spPr>
        <a:xfrm>
          <a:off x="4584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141622</xdr:rowOff>
    </xdr:from>
    <xdr:ext cx="405111" cy="259045"/>
    <xdr:sp macro="" textlink="">
      <xdr:nvSpPr>
        <xdr:cNvPr id="178" name="【体育館・プール】&#10;有形固定資産減価償却率該当値テキスト"/>
        <xdr:cNvSpPr txBox="1"/>
      </xdr:nvSpPr>
      <xdr:spPr>
        <a:xfrm>
          <a:off x="46736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79" name="楕円 178"/>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169545</xdr:rowOff>
    </xdr:from>
    <xdr:to>
      <xdr:col>24</xdr:col>
      <xdr:colOff>63500</xdr:colOff>
      <xdr:row>58</xdr:row>
      <xdr:rowOff>38100</xdr:rowOff>
    </xdr:to>
    <xdr:cxnSp macro="">
      <xdr:nvCxnSpPr>
        <xdr:cNvPr id="180" name="直線コネクタ 179"/>
        <xdr:cNvCxnSpPr/>
      </xdr:nvCxnSpPr>
      <xdr:spPr>
        <a:xfrm flipV="1">
          <a:off x="3797300" y="99421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81" name="楕円 180"/>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38100</xdr:rowOff>
    </xdr:to>
    <xdr:cxnSp macro="">
      <xdr:nvCxnSpPr>
        <xdr:cNvPr id="182" name="直線コネクタ 181"/>
        <xdr:cNvCxnSpPr/>
      </xdr:nvCxnSpPr>
      <xdr:spPr>
        <a:xfrm>
          <a:off x="2908300" y="9966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31115</xdr:rowOff>
    </xdr:from>
    <xdr:to>
      <xdr:col>10</xdr:col>
      <xdr:colOff>165100</xdr:colOff>
      <xdr:row>58</xdr:row>
      <xdr:rowOff>132715</xdr:rowOff>
    </xdr:to>
    <xdr:sp macro="" textlink="">
      <xdr:nvSpPr>
        <xdr:cNvPr id="183" name="楕円 182"/>
        <xdr:cNvSpPr/>
      </xdr:nvSpPr>
      <xdr:spPr>
        <a:xfrm>
          <a:off x="1968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22860</xdr:rowOff>
    </xdr:from>
    <xdr:to>
      <xdr:col>15</xdr:col>
      <xdr:colOff>50800</xdr:colOff>
      <xdr:row>58</xdr:row>
      <xdr:rowOff>81915</xdr:rowOff>
    </xdr:to>
    <xdr:cxnSp macro="">
      <xdr:nvCxnSpPr>
        <xdr:cNvPr id="184" name="直線コネクタ 183"/>
        <xdr:cNvCxnSpPr/>
      </xdr:nvCxnSpPr>
      <xdr:spPr>
        <a:xfrm flipV="1">
          <a:off x="2019300" y="99669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87"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88"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89" name="n_2mainValue【体育館・プー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149242</xdr:rowOff>
    </xdr:from>
    <xdr:ext cx="405111" cy="259045"/>
    <xdr:sp macro="" textlink="">
      <xdr:nvSpPr>
        <xdr:cNvPr id="190" name="n_3mainValue【体育館・プール】&#10;有形固定資産減価償却率"/>
        <xdr:cNvSpPr txBox="1"/>
      </xdr:nvSpPr>
      <xdr:spPr>
        <a:xfrm>
          <a:off x="1816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13970</xdr:rowOff>
    </xdr:from>
    <xdr:to>
      <xdr:col>41</xdr:col>
      <xdr:colOff>101600</xdr:colOff>
      <xdr:row>60</xdr:row>
      <xdr:rowOff>115570</xdr:rowOff>
    </xdr:to>
    <xdr:sp macro="" textlink="">
      <xdr:nvSpPr>
        <xdr:cNvPr id="223" name="フローチャート: 判断 222"/>
        <xdr:cNvSpPr/>
      </xdr:nvSpPr>
      <xdr:spPr>
        <a:xfrm>
          <a:off x="781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97790</xdr:rowOff>
    </xdr:from>
    <xdr:to>
      <xdr:col>55</xdr:col>
      <xdr:colOff>50800</xdr:colOff>
      <xdr:row>60</xdr:row>
      <xdr:rowOff>27940</xdr:rowOff>
    </xdr:to>
    <xdr:sp macro="" textlink="">
      <xdr:nvSpPr>
        <xdr:cNvPr id="229" name="楕円 228"/>
        <xdr:cNvSpPr/>
      </xdr:nvSpPr>
      <xdr:spPr>
        <a:xfrm>
          <a:off x="10426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120667</xdr:rowOff>
    </xdr:from>
    <xdr:ext cx="469744" cy="259045"/>
    <xdr:sp macro="" textlink="">
      <xdr:nvSpPr>
        <xdr:cNvPr id="230" name="【体育館・プール】&#10;一人当たり面積該当値テキスト"/>
        <xdr:cNvSpPr txBox="1"/>
      </xdr:nvSpPr>
      <xdr:spPr>
        <a:xfrm>
          <a:off x="105156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109220</xdr:rowOff>
    </xdr:from>
    <xdr:to>
      <xdr:col>50</xdr:col>
      <xdr:colOff>165100</xdr:colOff>
      <xdr:row>60</xdr:row>
      <xdr:rowOff>39370</xdr:rowOff>
    </xdr:to>
    <xdr:sp macro="" textlink="">
      <xdr:nvSpPr>
        <xdr:cNvPr id="231" name="楕円 230"/>
        <xdr:cNvSpPr/>
      </xdr:nvSpPr>
      <xdr:spPr>
        <a:xfrm>
          <a:off x="958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148590</xdr:rowOff>
    </xdr:from>
    <xdr:to>
      <xdr:col>55</xdr:col>
      <xdr:colOff>0</xdr:colOff>
      <xdr:row>59</xdr:row>
      <xdr:rowOff>160020</xdr:rowOff>
    </xdr:to>
    <xdr:cxnSp macro="">
      <xdr:nvCxnSpPr>
        <xdr:cNvPr id="232" name="直線コネクタ 231"/>
        <xdr:cNvCxnSpPr/>
      </xdr:nvCxnSpPr>
      <xdr:spPr>
        <a:xfrm flipV="1">
          <a:off x="9639300" y="102641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116840</xdr:rowOff>
    </xdr:from>
    <xdr:to>
      <xdr:col>46</xdr:col>
      <xdr:colOff>38100</xdr:colOff>
      <xdr:row>60</xdr:row>
      <xdr:rowOff>46990</xdr:rowOff>
    </xdr:to>
    <xdr:sp macro="" textlink="">
      <xdr:nvSpPr>
        <xdr:cNvPr id="233" name="楕円 232"/>
        <xdr:cNvSpPr/>
      </xdr:nvSpPr>
      <xdr:spPr>
        <a:xfrm>
          <a:off x="869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160020</xdr:rowOff>
    </xdr:from>
    <xdr:to>
      <xdr:col>50</xdr:col>
      <xdr:colOff>114300</xdr:colOff>
      <xdr:row>59</xdr:row>
      <xdr:rowOff>167640</xdr:rowOff>
    </xdr:to>
    <xdr:cxnSp macro="">
      <xdr:nvCxnSpPr>
        <xdr:cNvPr id="234" name="直線コネクタ 233"/>
        <xdr:cNvCxnSpPr/>
      </xdr:nvCxnSpPr>
      <xdr:spPr>
        <a:xfrm flipV="1">
          <a:off x="8750300" y="10275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44450</xdr:rowOff>
    </xdr:from>
    <xdr:to>
      <xdr:col>41</xdr:col>
      <xdr:colOff>101600</xdr:colOff>
      <xdr:row>60</xdr:row>
      <xdr:rowOff>146050</xdr:rowOff>
    </xdr:to>
    <xdr:sp macro="" textlink="">
      <xdr:nvSpPr>
        <xdr:cNvPr id="235" name="楕円 234"/>
        <xdr:cNvSpPr/>
      </xdr:nvSpPr>
      <xdr:spPr>
        <a:xfrm>
          <a:off x="781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167640</xdr:rowOff>
    </xdr:from>
    <xdr:to>
      <xdr:col>45</xdr:col>
      <xdr:colOff>177800</xdr:colOff>
      <xdr:row>60</xdr:row>
      <xdr:rowOff>95250</xdr:rowOff>
    </xdr:to>
    <xdr:cxnSp macro="">
      <xdr:nvCxnSpPr>
        <xdr:cNvPr id="236" name="直線コネクタ 235"/>
        <xdr:cNvCxnSpPr/>
      </xdr:nvCxnSpPr>
      <xdr:spPr>
        <a:xfrm flipV="1">
          <a:off x="7861300" y="102831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125747</xdr:rowOff>
    </xdr:from>
    <xdr:ext cx="469744" cy="259045"/>
    <xdr:sp macro="" textlink="">
      <xdr:nvSpPr>
        <xdr:cNvPr id="238" name="n_2aveValue【体育館・プール】&#10;一人当たり面積"/>
        <xdr:cNvSpPr txBox="1"/>
      </xdr:nvSpPr>
      <xdr:spPr>
        <a:xfrm>
          <a:off x="85154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132097</xdr:rowOff>
    </xdr:from>
    <xdr:ext cx="469744" cy="259045"/>
    <xdr:sp macro="" textlink="">
      <xdr:nvSpPr>
        <xdr:cNvPr id="239" name="n_3aveValue【体育館・プール】&#10;一人当たり面積"/>
        <xdr:cNvSpPr txBox="1"/>
      </xdr:nvSpPr>
      <xdr:spPr>
        <a:xfrm>
          <a:off x="7626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55897</xdr:rowOff>
    </xdr:from>
    <xdr:ext cx="469744" cy="259045"/>
    <xdr:sp macro="" textlink="">
      <xdr:nvSpPr>
        <xdr:cNvPr id="240" name="n_1mainValue【体育館・プール】&#10;一人当たり面積"/>
        <xdr:cNvSpPr txBox="1"/>
      </xdr:nvSpPr>
      <xdr:spPr>
        <a:xfrm>
          <a:off x="93917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63517</xdr:rowOff>
    </xdr:from>
    <xdr:ext cx="469744" cy="259045"/>
    <xdr:sp macro="" textlink="">
      <xdr:nvSpPr>
        <xdr:cNvPr id="241" name="n_2mainValue【体育館・プール】&#10;一人当たり面積"/>
        <xdr:cNvSpPr txBox="1"/>
      </xdr:nvSpPr>
      <xdr:spPr>
        <a:xfrm>
          <a:off x="85154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137177</xdr:rowOff>
    </xdr:from>
    <xdr:ext cx="469744" cy="259045"/>
    <xdr:sp macro="" textlink="">
      <xdr:nvSpPr>
        <xdr:cNvPr id="242" name="n_3mainValue【体育館・プール】&#10;一人当たり面積"/>
        <xdr:cNvSpPr txBox="1"/>
      </xdr:nvSpPr>
      <xdr:spPr>
        <a:xfrm>
          <a:off x="76264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74" name="フローチャート: 判断 273"/>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0" name="楕円 279"/>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81" name="【福祉施設】&#10;有形固定資産減価償却率該当値テキスト"/>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94742</xdr:rowOff>
    </xdr:from>
    <xdr:to>
      <xdr:col>20</xdr:col>
      <xdr:colOff>38100</xdr:colOff>
      <xdr:row>82</xdr:row>
      <xdr:rowOff>24892</xdr:rowOff>
    </xdr:to>
    <xdr:sp macro="" textlink="">
      <xdr:nvSpPr>
        <xdr:cNvPr id="282" name="楕円 281"/>
        <xdr:cNvSpPr/>
      </xdr:nvSpPr>
      <xdr:spPr>
        <a:xfrm>
          <a:off x="3746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145542</xdr:rowOff>
    </xdr:to>
    <xdr:cxnSp macro="">
      <xdr:nvCxnSpPr>
        <xdr:cNvPr id="283" name="直線コネクタ 282"/>
        <xdr:cNvCxnSpPr/>
      </xdr:nvCxnSpPr>
      <xdr:spPr>
        <a:xfrm flipV="1">
          <a:off x="3797300" y="140284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142748</xdr:rowOff>
    </xdr:from>
    <xdr:to>
      <xdr:col>15</xdr:col>
      <xdr:colOff>101600</xdr:colOff>
      <xdr:row>82</xdr:row>
      <xdr:rowOff>72898</xdr:rowOff>
    </xdr:to>
    <xdr:sp macro="" textlink="">
      <xdr:nvSpPr>
        <xdr:cNvPr id="284" name="楕円 283"/>
        <xdr:cNvSpPr/>
      </xdr:nvSpPr>
      <xdr:spPr>
        <a:xfrm>
          <a:off x="2857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145542</xdr:rowOff>
    </xdr:from>
    <xdr:to>
      <xdr:col>19</xdr:col>
      <xdr:colOff>177800</xdr:colOff>
      <xdr:row>82</xdr:row>
      <xdr:rowOff>22098</xdr:rowOff>
    </xdr:to>
    <xdr:cxnSp macro="">
      <xdr:nvCxnSpPr>
        <xdr:cNvPr id="285" name="直線コネクタ 284"/>
        <xdr:cNvCxnSpPr/>
      </xdr:nvCxnSpPr>
      <xdr:spPr>
        <a:xfrm flipV="1">
          <a:off x="2908300" y="14032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6"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7"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88"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41419</xdr:rowOff>
    </xdr:from>
    <xdr:ext cx="405111" cy="259045"/>
    <xdr:sp macro="" textlink="">
      <xdr:nvSpPr>
        <xdr:cNvPr id="289" name="n_1mainValue【福祉施設】&#10;有形固定資産減価償却率"/>
        <xdr:cNvSpPr txBox="1"/>
      </xdr:nvSpPr>
      <xdr:spPr>
        <a:xfrm>
          <a:off x="35820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89425</xdr:rowOff>
    </xdr:from>
    <xdr:ext cx="405111" cy="259045"/>
    <xdr:sp macro="" textlink="">
      <xdr:nvSpPr>
        <xdr:cNvPr id="290" name="n_2mainValue【福祉施設】&#10;有形固定資産減価償却率"/>
        <xdr:cNvSpPr txBox="1"/>
      </xdr:nvSpPr>
      <xdr:spPr>
        <a:xfrm>
          <a:off x="2705744" y="1380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1" name="直線コネクタ 30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2" name="テキスト ボックス 30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4" name="テキスト ボックス 30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5" name="直線コネクタ 30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6" name="テキスト ボックス 30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0" name="直線コネクタ 309"/>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2" name="直線コネクタ 31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3"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4" name="直線コネクタ 313"/>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5"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6" name="フローチャート: 判断 315"/>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17" name="フローチャート: 判断 316"/>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18" name="フローチャート: 判断 317"/>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101600</xdr:rowOff>
    </xdr:from>
    <xdr:to>
      <xdr:col>41</xdr:col>
      <xdr:colOff>101600</xdr:colOff>
      <xdr:row>83</xdr:row>
      <xdr:rowOff>31750</xdr:rowOff>
    </xdr:to>
    <xdr:sp macro="" textlink="">
      <xdr:nvSpPr>
        <xdr:cNvPr id="319" name="フローチャート: 判断 318"/>
        <xdr:cNvSpPr/>
      </xdr:nvSpPr>
      <xdr:spPr>
        <a:xfrm>
          <a:off x="781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130175</xdr:rowOff>
    </xdr:from>
    <xdr:to>
      <xdr:col>55</xdr:col>
      <xdr:colOff>50800</xdr:colOff>
      <xdr:row>83</xdr:row>
      <xdr:rowOff>60325</xdr:rowOff>
    </xdr:to>
    <xdr:sp macro="" textlink="">
      <xdr:nvSpPr>
        <xdr:cNvPr id="325" name="楕円 324"/>
        <xdr:cNvSpPr/>
      </xdr:nvSpPr>
      <xdr:spPr>
        <a:xfrm>
          <a:off x="10426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153052</xdr:rowOff>
    </xdr:from>
    <xdr:ext cx="469744" cy="259045"/>
    <xdr:sp macro="" textlink="">
      <xdr:nvSpPr>
        <xdr:cNvPr id="326" name="【福祉施設】&#10;一人当たり面積該当値テキスト"/>
        <xdr:cNvSpPr txBox="1"/>
      </xdr:nvSpPr>
      <xdr:spPr>
        <a:xfrm>
          <a:off x="10515600" y="1404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164464</xdr:rowOff>
    </xdr:from>
    <xdr:to>
      <xdr:col>50</xdr:col>
      <xdr:colOff>165100</xdr:colOff>
      <xdr:row>83</xdr:row>
      <xdr:rowOff>94614</xdr:rowOff>
    </xdr:to>
    <xdr:sp macro="" textlink="">
      <xdr:nvSpPr>
        <xdr:cNvPr id="327" name="楕円 326"/>
        <xdr:cNvSpPr/>
      </xdr:nvSpPr>
      <xdr:spPr>
        <a:xfrm>
          <a:off x="958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xdr:rowOff>
    </xdr:from>
    <xdr:to>
      <xdr:col>55</xdr:col>
      <xdr:colOff>0</xdr:colOff>
      <xdr:row>83</xdr:row>
      <xdr:rowOff>43814</xdr:rowOff>
    </xdr:to>
    <xdr:cxnSp macro="">
      <xdr:nvCxnSpPr>
        <xdr:cNvPr id="328" name="直線コネクタ 327"/>
        <xdr:cNvCxnSpPr/>
      </xdr:nvCxnSpPr>
      <xdr:spPr>
        <a:xfrm flipV="1">
          <a:off x="9639300" y="142398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170180</xdr:rowOff>
    </xdr:from>
    <xdr:to>
      <xdr:col>46</xdr:col>
      <xdr:colOff>38100</xdr:colOff>
      <xdr:row>83</xdr:row>
      <xdr:rowOff>100330</xdr:rowOff>
    </xdr:to>
    <xdr:sp macro="" textlink="">
      <xdr:nvSpPr>
        <xdr:cNvPr id="329" name="楕円 328"/>
        <xdr:cNvSpPr/>
      </xdr:nvSpPr>
      <xdr:spPr>
        <a:xfrm>
          <a:off x="869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43814</xdr:rowOff>
    </xdr:from>
    <xdr:to>
      <xdr:col>50</xdr:col>
      <xdr:colOff>114300</xdr:colOff>
      <xdr:row>83</xdr:row>
      <xdr:rowOff>49530</xdr:rowOff>
    </xdr:to>
    <xdr:cxnSp macro="">
      <xdr:nvCxnSpPr>
        <xdr:cNvPr id="330" name="直線コネクタ 329"/>
        <xdr:cNvCxnSpPr/>
      </xdr:nvCxnSpPr>
      <xdr:spPr>
        <a:xfrm flipV="1">
          <a:off x="8750300" y="142741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1"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2"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33" name="n_3aveValue【福祉施設】&#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111141</xdr:rowOff>
    </xdr:from>
    <xdr:ext cx="469744" cy="259045"/>
    <xdr:sp macro="" textlink="">
      <xdr:nvSpPr>
        <xdr:cNvPr id="334" name="n_1mainValue【福祉施設】&#10;一人当たり面積"/>
        <xdr:cNvSpPr txBox="1"/>
      </xdr:nvSpPr>
      <xdr:spPr>
        <a:xfrm>
          <a:off x="93917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116857</xdr:rowOff>
    </xdr:from>
    <xdr:ext cx="469744" cy="259045"/>
    <xdr:sp macro="" textlink="">
      <xdr:nvSpPr>
        <xdr:cNvPr id="335" name="n_2mainValue【福祉施設】&#10;一人当たり面積"/>
        <xdr:cNvSpPr txBox="1"/>
      </xdr:nvSpPr>
      <xdr:spPr>
        <a:xfrm>
          <a:off x="8515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6" name="直線コネクタ 34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7" name="テキスト ボックス 34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8" name="直線コネクタ 34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9" name="テキスト ボックス 34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0" name="直線コネクタ 34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1" name="テキスト ボックス 35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2" name="直線コネクタ 35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3" name="テキスト ボックス 35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4" name="直線コネクタ 35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5" name="テキスト ボックス 35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6" name="直線コネクタ 35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7" name="テキスト ボックス 35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9" name="テキスト ボックス 3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1" name="直線コネクタ 360"/>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2"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3" name="直線コネクタ 362"/>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64"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65" name="直線コネクタ 364"/>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66"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67" name="フローチャート: 判断 366"/>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68" name="フローチャート: 判断 367"/>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69" name="フローチャート: 判断 368"/>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70" name="フローチャート: 判断 369"/>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170724</xdr:rowOff>
    </xdr:from>
    <xdr:to>
      <xdr:col>24</xdr:col>
      <xdr:colOff>114300</xdr:colOff>
      <xdr:row>101</xdr:row>
      <xdr:rowOff>100874</xdr:rowOff>
    </xdr:to>
    <xdr:sp macro="" textlink="">
      <xdr:nvSpPr>
        <xdr:cNvPr id="376" name="楕円 375"/>
        <xdr:cNvSpPr/>
      </xdr:nvSpPr>
      <xdr:spPr>
        <a:xfrm>
          <a:off x="45847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22151</xdr:rowOff>
    </xdr:from>
    <xdr:ext cx="405111" cy="259045"/>
    <xdr:sp macro="" textlink="">
      <xdr:nvSpPr>
        <xdr:cNvPr id="377" name="【市民会館】&#10;有形固定資産減価償却率該当値テキスト"/>
        <xdr:cNvSpPr txBox="1"/>
      </xdr:nvSpPr>
      <xdr:spPr>
        <a:xfrm>
          <a:off x="4673600" y="1716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31931</xdr:rowOff>
    </xdr:from>
    <xdr:to>
      <xdr:col>20</xdr:col>
      <xdr:colOff>38100</xdr:colOff>
      <xdr:row>101</xdr:row>
      <xdr:rowOff>133531</xdr:rowOff>
    </xdr:to>
    <xdr:sp macro="" textlink="">
      <xdr:nvSpPr>
        <xdr:cNvPr id="378" name="楕円 377"/>
        <xdr:cNvSpPr/>
      </xdr:nvSpPr>
      <xdr:spPr>
        <a:xfrm>
          <a:off x="3746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50074</xdr:rowOff>
    </xdr:from>
    <xdr:to>
      <xdr:col>24</xdr:col>
      <xdr:colOff>63500</xdr:colOff>
      <xdr:row>101</xdr:row>
      <xdr:rowOff>82731</xdr:rowOff>
    </xdr:to>
    <xdr:cxnSp macro="">
      <xdr:nvCxnSpPr>
        <xdr:cNvPr id="379" name="直線コネクタ 378"/>
        <xdr:cNvCxnSpPr/>
      </xdr:nvCxnSpPr>
      <xdr:spPr>
        <a:xfrm flipV="1">
          <a:off x="3797300" y="173665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61323</xdr:rowOff>
    </xdr:from>
    <xdr:to>
      <xdr:col>15</xdr:col>
      <xdr:colOff>101600</xdr:colOff>
      <xdr:row>101</xdr:row>
      <xdr:rowOff>162923</xdr:rowOff>
    </xdr:to>
    <xdr:sp macro="" textlink="">
      <xdr:nvSpPr>
        <xdr:cNvPr id="380" name="楕円 379"/>
        <xdr:cNvSpPr/>
      </xdr:nvSpPr>
      <xdr:spPr>
        <a:xfrm>
          <a:off x="2857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82731</xdr:rowOff>
    </xdr:from>
    <xdr:to>
      <xdr:col>19</xdr:col>
      <xdr:colOff>177800</xdr:colOff>
      <xdr:row>101</xdr:row>
      <xdr:rowOff>112123</xdr:rowOff>
    </xdr:to>
    <xdr:cxnSp macro="">
      <xdr:nvCxnSpPr>
        <xdr:cNvPr id="381" name="直線コネクタ 380"/>
        <xdr:cNvCxnSpPr/>
      </xdr:nvCxnSpPr>
      <xdr:spPr>
        <a:xfrm flipV="1">
          <a:off x="2908300" y="173991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82" name="楕円 381"/>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101</xdr:row>
      <xdr:rowOff>112123</xdr:rowOff>
    </xdr:to>
    <xdr:cxnSp macro="">
      <xdr:nvCxnSpPr>
        <xdr:cNvPr id="383" name="直線コネクタ 382"/>
        <xdr:cNvCxnSpPr/>
      </xdr:nvCxnSpPr>
      <xdr:spPr>
        <a:xfrm>
          <a:off x="2019300" y="17090571"/>
          <a:ext cx="889000" cy="3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84"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85"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86"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150058</xdr:rowOff>
    </xdr:from>
    <xdr:ext cx="405111" cy="259045"/>
    <xdr:sp macro="" textlink="">
      <xdr:nvSpPr>
        <xdr:cNvPr id="387" name="n_1mainValue【市民会館】&#10;有形固定資産減価償却率"/>
        <xdr:cNvSpPr txBox="1"/>
      </xdr:nvSpPr>
      <xdr:spPr>
        <a:xfrm>
          <a:off x="35820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8000</xdr:rowOff>
    </xdr:from>
    <xdr:ext cx="405111" cy="259045"/>
    <xdr:sp macro="" textlink="">
      <xdr:nvSpPr>
        <xdr:cNvPr id="388" name="n_2mainValue【市民会館】&#10;有形固定資産減価償却率"/>
        <xdr:cNvSpPr txBox="1"/>
      </xdr:nvSpPr>
      <xdr:spPr>
        <a:xfrm>
          <a:off x="27057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389" name="n_3mainValue【市民会館】&#10;有形固定資産減価償却率"/>
        <xdr:cNvSpPr txBox="1"/>
      </xdr:nvSpPr>
      <xdr:spPr>
        <a:xfrm>
          <a:off x="1784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3" name="直線コネクタ 412"/>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14"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15" name="直線コネクタ 414"/>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16"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17" name="直線コネクタ 416"/>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18"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19" name="フローチャート: 判断 418"/>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0" name="フローチャート: 判断 419"/>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1" name="フローチャート: 判断 420"/>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101600</xdr:rowOff>
    </xdr:from>
    <xdr:to>
      <xdr:col>41</xdr:col>
      <xdr:colOff>101600</xdr:colOff>
      <xdr:row>106</xdr:row>
      <xdr:rowOff>31750</xdr:rowOff>
    </xdr:to>
    <xdr:sp macro="" textlink="">
      <xdr:nvSpPr>
        <xdr:cNvPr id="422" name="フローチャート: 判断 421"/>
        <xdr:cNvSpPr/>
      </xdr:nvSpPr>
      <xdr:spPr>
        <a:xfrm>
          <a:off x="7810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428" name="楕円 427"/>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429" name="【市民会館】&#10;一人当たり面積該当値テキスト"/>
        <xdr:cNvSpPr txBox="1"/>
      </xdr:nvSpPr>
      <xdr:spPr>
        <a:xfrm>
          <a:off x="10515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40639</xdr:rowOff>
    </xdr:from>
    <xdr:to>
      <xdr:col>50</xdr:col>
      <xdr:colOff>165100</xdr:colOff>
      <xdr:row>106</xdr:row>
      <xdr:rowOff>142239</xdr:rowOff>
    </xdr:to>
    <xdr:sp macro="" textlink="">
      <xdr:nvSpPr>
        <xdr:cNvPr id="430" name="楕円 429"/>
        <xdr:cNvSpPr/>
      </xdr:nvSpPr>
      <xdr:spPr>
        <a:xfrm>
          <a:off x="9588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91439</xdr:rowOff>
    </xdr:to>
    <xdr:cxnSp macro="">
      <xdr:nvCxnSpPr>
        <xdr:cNvPr id="431" name="直線コネクタ 430"/>
        <xdr:cNvCxnSpPr/>
      </xdr:nvCxnSpPr>
      <xdr:spPr>
        <a:xfrm flipV="1">
          <a:off x="9639300" y="18261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44450</xdr:rowOff>
    </xdr:from>
    <xdr:to>
      <xdr:col>46</xdr:col>
      <xdr:colOff>38100</xdr:colOff>
      <xdr:row>106</xdr:row>
      <xdr:rowOff>146050</xdr:rowOff>
    </xdr:to>
    <xdr:sp macro="" textlink="">
      <xdr:nvSpPr>
        <xdr:cNvPr id="432" name="楕円 431"/>
        <xdr:cNvSpPr/>
      </xdr:nvSpPr>
      <xdr:spPr>
        <a:xfrm>
          <a:off x="8699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95250</xdr:rowOff>
    </xdr:to>
    <xdr:cxnSp macro="">
      <xdr:nvCxnSpPr>
        <xdr:cNvPr id="433" name="直線コネクタ 432"/>
        <xdr:cNvCxnSpPr/>
      </xdr:nvCxnSpPr>
      <xdr:spPr>
        <a:xfrm flipV="1">
          <a:off x="8750300" y="1826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6350</xdr:rowOff>
    </xdr:from>
    <xdr:to>
      <xdr:col>41</xdr:col>
      <xdr:colOff>101600</xdr:colOff>
      <xdr:row>107</xdr:row>
      <xdr:rowOff>107950</xdr:rowOff>
    </xdr:to>
    <xdr:sp macro="" textlink="">
      <xdr:nvSpPr>
        <xdr:cNvPr id="434" name="楕円 433"/>
        <xdr:cNvSpPr/>
      </xdr:nvSpPr>
      <xdr:spPr>
        <a:xfrm>
          <a:off x="781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95250</xdr:rowOff>
    </xdr:from>
    <xdr:to>
      <xdr:col>45</xdr:col>
      <xdr:colOff>177800</xdr:colOff>
      <xdr:row>107</xdr:row>
      <xdr:rowOff>57150</xdr:rowOff>
    </xdr:to>
    <xdr:cxnSp macro="">
      <xdr:nvCxnSpPr>
        <xdr:cNvPr id="435" name="直線コネクタ 434"/>
        <xdr:cNvCxnSpPr/>
      </xdr:nvCxnSpPr>
      <xdr:spPr>
        <a:xfrm flipV="1">
          <a:off x="7861300" y="18268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36"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37"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48277</xdr:rowOff>
    </xdr:from>
    <xdr:ext cx="469744" cy="259045"/>
    <xdr:sp macro="" textlink="">
      <xdr:nvSpPr>
        <xdr:cNvPr id="438" name="n_3aveValue【市民会館】&#10;一人当たり面積"/>
        <xdr:cNvSpPr txBox="1"/>
      </xdr:nvSpPr>
      <xdr:spPr>
        <a:xfrm>
          <a:off x="7626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133366</xdr:rowOff>
    </xdr:from>
    <xdr:ext cx="469744" cy="259045"/>
    <xdr:sp macro="" textlink="">
      <xdr:nvSpPr>
        <xdr:cNvPr id="439" name="n_1mainValue【市民会館】&#10;一人当たり面積"/>
        <xdr:cNvSpPr txBox="1"/>
      </xdr:nvSpPr>
      <xdr:spPr>
        <a:xfrm>
          <a:off x="9391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137177</xdr:rowOff>
    </xdr:from>
    <xdr:ext cx="469744" cy="259045"/>
    <xdr:sp macro="" textlink="">
      <xdr:nvSpPr>
        <xdr:cNvPr id="440" name="n_2mainValue【市民会館】&#10;一人当たり面積"/>
        <xdr:cNvSpPr txBox="1"/>
      </xdr:nvSpPr>
      <xdr:spPr>
        <a:xfrm>
          <a:off x="8515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99077</xdr:rowOff>
    </xdr:from>
    <xdr:ext cx="469744" cy="259045"/>
    <xdr:sp macro="" textlink="">
      <xdr:nvSpPr>
        <xdr:cNvPr id="441" name="n_3mainValue【市民会館】&#10;一人当たり面積"/>
        <xdr:cNvSpPr txBox="1"/>
      </xdr:nvSpPr>
      <xdr:spPr>
        <a:xfrm>
          <a:off x="7626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2" name="正方形/長方形 4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3" name="正方形/長方形 4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4" name="正方形/長方形 4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5" name="正方形/長方形 4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6" name="正方形/長方形 4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7" name="正方形/長方形 4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8" name="正方形/長方形 4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正方形/長方形 4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0" name="テキスト ボックス 4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1" name="直線コネクタ 4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2" name="直線コネクタ 4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3" name="テキスト ボックス 45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4" name="直線コネクタ 4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5" name="テキスト ボックス 4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6" name="直線コネクタ 4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7" name="テキスト ボックス 4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8" name="直線コネクタ 4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9" name="テキスト ボックス 4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0" name="直線コネクタ 4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1" name="テキスト ボックス 4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2" name="直線コネクタ 4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3" name="テキスト ボックス 46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5" name="テキスト ボックス 4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67" name="直線コネクタ 466"/>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68"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69" name="直線コネクタ 468"/>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0"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1" name="直線コネクタ 470"/>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72"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3" name="フローチャート: 判断 472"/>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74" name="フローチャート: 判断 473"/>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75" name="フローチャート: 判断 474"/>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76" name="フローチャート: 判断 475"/>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87449</xdr:rowOff>
    </xdr:from>
    <xdr:to>
      <xdr:col>85</xdr:col>
      <xdr:colOff>177800</xdr:colOff>
      <xdr:row>39</xdr:row>
      <xdr:rowOff>17599</xdr:rowOff>
    </xdr:to>
    <xdr:sp macro="" textlink="">
      <xdr:nvSpPr>
        <xdr:cNvPr id="482" name="楕円 481"/>
        <xdr:cNvSpPr/>
      </xdr:nvSpPr>
      <xdr:spPr>
        <a:xfrm>
          <a:off x="16268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65876</xdr:rowOff>
    </xdr:from>
    <xdr:ext cx="405111" cy="259045"/>
    <xdr:sp macro="" textlink="">
      <xdr:nvSpPr>
        <xdr:cNvPr id="483" name="【一般廃棄物処理施設】&#10;有形固定資産減価償却率該当値テキスト"/>
        <xdr:cNvSpPr txBox="1"/>
      </xdr:nvSpPr>
      <xdr:spPr>
        <a:xfrm>
          <a:off x="16357600"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484" name="楕円 483"/>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39</xdr:row>
      <xdr:rowOff>33746</xdr:rowOff>
    </xdr:to>
    <xdr:cxnSp macro="">
      <xdr:nvCxnSpPr>
        <xdr:cNvPr id="485" name="直線コネクタ 484"/>
        <xdr:cNvCxnSpPr/>
      </xdr:nvCxnSpPr>
      <xdr:spPr>
        <a:xfrm flipV="1">
          <a:off x="15481300" y="665334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30299</xdr:rowOff>
    </xdr:from>
    <xdr:to>
      <xdr:col>76</xdr:col>
      <xdr:colOff>165100</xdr:colOff>
      <xdr:row>39</xdr:row>
      <xdr:rowOff>131899</xdr:rowOff>
    </xdr:to>
    <xdr:sp macro="" textlink="">
      <xdr:nvSpPr>
        <xdr:cNvPr id="486" name="楕円 485"/>
        <xdr:cNvSpPr/>
      </xdr:nvSpPr>
      <xdr:spPr>
        <a:xfrm>
          <a:off x="14541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81099</xdr:rowOff>
    </xdr:to>
    <xdr:cxnSp macro="">
      <xdr:nvCxnSpPr>
        <xdr:cNvPr id="487" name="直線コネクタ 486"/>
        <xdr:cNvCxnSpPr/>
      </xdr:nvCxnSpPr>
      <xdr:spPr>
        <a:xfrm flipV="1">
          <a:off x="14592300" y="672029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88" name="楕円 487"/>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39</xdr:row>
      <xdr:rowOff>81099</xdr:rowOff>
    </xdr:to>
    <xdr:cxnSp macro="">
      <xdr:nvCxnSpPr>
        <xdr:cNvPr id="489" name="直線コネクタ 488"/>
        <xdr:cNvCxnSpPr/>
      </xdr:nvCxnSpPr>
      <xdr:spPr>
        <a:xfrm>
          <a:off x="13703300" y="5660572"/>
          <a:ext cx="889000" cy="110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90"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1"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492"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493" name="n_1mainValue【一般廃棄物処理施設】&#10;有形固定資産減価償却率"/>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123026</xdr:rowOff>
    </xdr:from>
    <xdr:ext cx="405111" cy="259045"/>
    <xdr:sp macro="" textlink="">
      <xdr:nvSpPr>
        <xdr:cNvPr id="494" name="n_2mainValue【一般廃棄物処理施設】&#10;有形固定資産減価償却率"/>
        <xdr:cNvSpPr txBox="1"/>
      </xdr:nvSpPr>
      <xdr:spPr>
        <a:xfrm>
          <a:off x="14389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95" name="n_3mainValue【一般廃棄物処理施設】&#10;有形固定資産減価償却率"/>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6" name="直線コネクタ 5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7" name="テキスト ボックス 50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8" name="直線コネクタ 5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9" name="テキスト ボックス 50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0" name="直線コネクタ 5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1" name="テキスト ボックス 51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2" name="直線コネクタ 5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3" name="テキスト ボックス 51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4" name="直線コネクタ 5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5" name="テキスト ボックス 51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7" name="テキスト ボックス 5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19" name="直線コネクタ 518"/>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0"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1" name="直線コネクタ 520"/>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2"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3" name="直線コネクタ 522"/>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24"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25" name="フローチャート: 判断 524"/>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26" name="フローチャート: 判断 525"/>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27" name="フローチャート: 判断 526"/>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70351</xdr:rowOff>
    </xdr:from>
    <xdr:to>
      <xdr:col>102</xdr:col>
      <xdr:colOff>165100</xdr:colOff>
      <xdr:row>39</xdr:row>
      <xdr:rowOff>501</xdr:rowOff>
    </xdr:to>
    <xdr:sp macro="" textlink="">
      <xdr:nvSpPr>
        <xdr:cNvPr id="528" name="フローチャート: 判断 527"/>
        <xdr:cNvSpPr/>
      </xdr:nvSpPr>
      <xdr:spPr>
        <a:xfrm>
          <a:off x="19494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98902</xdr:rowOff>
    </xdr:from>
    <xdr:to>
      <xdr:col>116</xdr:col>
      <xdr:colOff>114300</xdr:colOff>
      <xdr:row>36</xdr:row>
      <xdr:rowOff>29052</xdr:rowOff>
    </xdr:to>
    <xdr:sp macro="" textlink="">
      <xdr:nvSpPr>
        <xdr:cNvPr id="534" name="楕円 533"/>
        <xdr:cNvSpPr/>
      </xdr:nvSpPr>
      <xdr:spPr>
        <a:xfrm>
          <a:off x="22110700" y="60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121779</xdr:rowOff>
    </xdr:from>
    <xdr:ext cx="599010" cy="259045"/>
    <xdr:sp macro="" textlink="">
      <xdr:nvSpPr>
        <xdr:cNvPr id="535" name="【一般廃棄物処理施設】&#10;一人当たり有形固定資産（償却資産）額該当値テキスト"/>
        <xdr:cNvSpPr txBox="1"/>
      </xdr:nvSpPr>
      <xdr:spPr>
        <a:xfrm>
          <a:off x="22199600" y="595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113785</xdr:rowOff>
    </xdr:from>
    <xdr:to>
      <xdr:col>112</xdr:col>
      <xdr:colOff>38100</xdr:colOff>
      <xdr:row>36</xdr:row>
      <xdr:rowOff>43935</xdr:rowOff>
    </xdr:to>
    <xdr:sp macro="" textlink="">
      <xdr:nvSpPr>
        <xdr:cNvPr id="536" name="楕円 535"/>
        <xdr:cNvSpPr/>
      </xdr:nvSpPr>
      <xdr:spPr>
        <a:xfrm>
          <a:off x="21272500" y="61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149702</xdr:rowOff>
    </xdr:from>
    <xdr:to>
      <xdr:col>116</xdr:col>
      <xdr:colOff>63500</xdr:colOff>
      <xdr:row>35</xdr:row>
      <xdr:rowOff>164585</xdr:rowOff>
    </xdr:to>
    <xdr:cxnSp macro="">
      <xdr:nvCxnSpPr>
        <xdr:cNvPr id="537" name="直線コネクタ 536"/>
        <xdr:cNvCxnSpPr/>
      </xdr:nvCxnSpPr>
      <xdr:spPr>
        <a:xfrm flipV="1">
          <a:off x="21323300" y="6150452"/>
          <a:ext cx="8382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1938</xdr:rowOff>
    </xdr:from>
    <xdr:to>
      <xdr:col>107</xdr:col>
      <xdr:colOff>101600</xdr:colOff>
      <xdr:row>36</xdr:row>
      <xdr:rowOff>103538</xdr:rowOff>
    </xdr:to>
    <xdr:sp macro="" textlink="">
      <xdr:nvSpPr>
        <xdr:cNvPr id="538" name="楕円 537"/>
        <xdr:cNvSpPr/>
      </xdr:nvSpPr>
      <xdr:spPr>
        <a:xfrm>
          <a:off x="20383500" y="61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164585</xdr:rowOff>
    </xdr:from>
    <xdr:to>
      <xdr:col>111</xdr:col>
      <xdr:colOff>177800</xdr:colOff>
      <xdr:row>36</xdr:row>
      <xdr:rowOff>52738</xdr:rowOff>
    </xdr:to>
    <xdr:cxnSp macro="">
      <xdr:nvCxnSpPr>
        <xdr:cNvPr id="539" name="直線コネクタ 538"/>
        <xdr:cNvCxnSpPr/>
      </xdr:nvCxnSpPr>
      <xdr:spPr>
        <a:xfrm flipV="1">
          <a:off x="20434300" y="6165335"/>
          <a:ext cx="8890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133505</xdr:rowOff>
    </xdr:from>
    <xdr:to>
      <xdr:col>102</xdr:col>
      <xdr:colOff>165100</xdr:colOff>
      <xdr:row>42</xdr:row>
      <xdr:rowOff>63655</xdr:rowOff>
    </xdr:to>
    <xdr:sp macro="" textlink="">
      <xdr:nvSpPr>
        <xdr:cNvPr id="540" name="楕円 539"/>
        <xdr:cNvSpPr/>
      </xdr:nvSpPr>
      <xdr:spPr>
        <a:xfrm>
          <a:off x="19494500" y="71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52738</xdr:rowOff>
    </xdr:from>
    <xdr:to>
      <xdr:col>107</xdr:col>
      <xdr:colOff>50800</xdr:colOff>
      <xdr:row>42</xdr:row>
      <xdr:rowOff>12855</xdr:rowOff>
    </xdr:to>
    <xdr:cxnSp macro="">
      <xdr:nvCxnSpPr>
        <xdr:cNvPr id="541" name="直線コネクタ 540"/>
        <xdr:cNvCxnSpPr/>
      </xdr:nvCxnSpPr>
      <xdr:spPr>
        <a:xfrm flipV="1">
          <a:off x="19545300" y="6224938"/>
          <a:ext cx="889000" cy="98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42"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3"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17027</xdr:rowOff>
    </xdr:from>
    <xdr:ext cx="534377" cy="259045"/>
    <xdr:sp macro="" textlink="">
      <xdr:nvSpPr>
        <xdr:cNvPr id="544" name="n_3aveValue【一般廃棄物処理施設】&#10;一人当たり有形固定資産（償却資産）額"/>
        <xdr:cNvSpPr txBox="1"/>
      </xdr:nvSpPr>
      <xdr:spPr>
        <a:xfrm>
          <a:off x="19278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60462</xdr:rowOff>
    </xdr:from>
    <xdr:ext cx="599010" cy="259045"/>
    <xdr:sp macro="" textlink="">
      <xdr:nvSpPr>
        <xdr:cNvPr id="545" name="n_1mainValue【一般廃棄物処理施設】&#10;一人当たり有形固定資産（償却資産）額"/>
        <xdr:cNvSpPr txBox="1"/>
      </xdr:nvSpPr>
      <xdr:spPr>
        <a:xfrm>
          <a:off x="21011095" y="588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120065</xdr:rowOff>
    </xdr:from>
    <xdr:ext cx="599010" cy="259045"/>
    <xdr:sp macro="" textlink="">
      <xdr:nvSpPr>
        <xdr:cNvPr id="546" name="n_2mainValue【一般廃棄物処理施設】&#10;一人当たり有形固定資産（償却資産）額"/>
        <xdr:cNvSpPr txBox="1"/>
      </xdr:nvSpPr>
      <xdr:spPr>
        <a:xfrm>
          <a:off x="20134795" y="594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54782</xdr:rowOff>
    </xdr:from>
    <xdr:ext cx="469744" cy="259045"/>
    <xdr:sp macro="" textlink="">
      <xdr:nvSpPr>
        <xdr:cNvPr id="547" name="n_3mainValue【一般廃棄物処理施設】&#10;一人当たり有形固定資産（償却資産）額"/>
        <xdr:cNvSpPr txBox="1"/>
      </xdr:nvSpPr>
      <xdr:spPr>
        <a:xfrm>
          <a:off x="19310428" y="72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9" name="テキスト ボックス 5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9" name="テキスト ボックス 5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3" name="直線コネクタ 572"/>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5" name="直線コネクタ 57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76"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77" name="直線コネクタ 576"/>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78"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79" name="フローチャート: 判断 578"/>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0" name="フローチャート: 判断 579"/>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1" name="フローチャート: 判断 580"/>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82" name="フローチャート: 判断 581"/>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65133</xdr:rowOff>
    </xdr:from>
    <xdr:to>
      <xdr:col>85</xdr:col>
      <xdr:colOff>177800</xdr:colOff>
      <xdr:row>55</xdr:row>
      <xdr:rowOff>166733</xdr:rowOff>
    </xdr:to>
    <xdr:sp macro="" textlink="">
      <xdr:nvSpPr>
        <xdr:cNvPr id="588" name="楕円 587"/>
        <xdr:cNvSpPr/>
      </xdr:nvSpPr>
      <xdr:spPr>
        <a:xfrm>
          <a:off x="162687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170016</xdr:rowOff>
    </xdr:from>
    <xdr:ext cx="405111" cy="259045"/>
    <xdr:sp macro="" textlink="">
      <xdr:nvSpPr>
        <xdr:cNvPr id="589" name="【保健センター・保健所】&#10;有形固定資産減価償却率該当値テキスト"/>
        <xdr:cNvSpPr txBox="1"/>
      </xdr:nvSpPr>
      <xdr:spPr>
        <a:xfrm>
          <a:off x="16357600" y="942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109220</xdr:rowOff>
    </xdr:from>
    <xdr:to>
      <xdr:col>81</xdr:col>
      <xdr:colOff>101600</xdr:colOff>
      <xdr:row>56</xdr:row>
      <xdr:rowOff>39370</xdr:rowOff>
    </xdr:to>
    <xdr:sp macro="" textlink="">
      <xdr:nvSpPr>
        <xdr:cNvPr id="590" name="楕円 589"/>
        <xdr:cNvSpPr/>
      </xdr:nvSpPr>
      <xdr:spPr>
        <a:xfrm>
          <a:off x="15430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115933</xdr:rowOff>
    </xdr:from>
    <xdr:to>
      <xdr:col>85</xdr:col>
      <xdr:colOff>127000</xdr:colOff>
      <xdr:row>55</xdr:row>
      <xdr:rowOff>160020</xdr:rowOff>
    </xdr:to>
    <xdr:cxnSp macro="">
      <xdr:nvCxnSpPr>
        <xdr:cNvPr id="591" name="直線コネクタ 590"/>
        <xdr:cNvCxnSpPr/>
      </xdr:nvCxnSpPr>
      <xdr:spPr>
        <a:xfrm flipV="1">
          <a:off x="15481300" y="95456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153307</xdr:rowOff>
    </xdr:from>
    <xdr:to>
      <xdr:col>76</xdr:col>
      <xdr:colOff>165100</xdr:colOff>
      <xdr:row>56</xdr:row>
      <xdr:rowOff>83457</xdr:rowOff>
    </xdr:to>
    <xdr:sp macro="" textlink="">
      <xdr:nvSpPr>
        <xdr:cNvPr id="592" name="楕円 591"/>
        <xdr:cNvSpPr/>
      </xdr:nvSpPr>
      <xdr:spPr>
        <a:xfrm>
          <a:off x="14541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160020</xdr:rowOff>
    </xdr:from>
    <xdr:to>
      <xdr:col>81</xdr:col>
      <xdr:colOff>50800</xdr:colOff>
      <xdr:row>56</xdr:row>
      <xdr:rowOff>32657</xdr:rowOff>
    </xdr:to>
    <xdr:cxnSp macro="">
      <xdr:nvCxnSpPr>
        <xdr:cNvPr id="593" name="直線コネクタ 592"/>
        <xdr:cNvCxnSpPr/>
      </xdr:nvCxnSpPr>
      <xdr:spPr>
        <a:xfrm flipV="1">
          <a:off x="14592300" y="95897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594" name="楕円 593"/>
        <xdr:cNvSpPr/>
      </xdr:nvSpPr>
      <xdr:spPr>
        <a:xfrm>
          <a:off x="1365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32657</xdr:rowOff>
    </xdr:from>
    <xdr:to>
      <xdr:col>76</xdr:col>
      <xdr:colOff>114300</xdr:colOff>
      <xdr:row>56</xdr:row>
      <xdr:rowOff>91440</xdr:rowOff>
    </xdr:to>
    <xdr:cxnSp macro="">
      <xdr:nvCxnSpPr>
        <xdr:cNvPr id="595" name="直線コネクタ 594"/>
        <xdr:cNvCxnSpPr/>
      </xdr:nvCxnSpPr>
      <xdr:spPr>
        <a:xfrm flipV="1">
          <a:off x="13703300" y="96338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96"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97"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598"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55897</xdr:rowOff>
    </xdr:from>
    <xdr:ext cx="405111" cy="259045"/>
    <xdr:sp macro="" textlink="">
      <xdr:nvSpPr>
        <xdr:cNvPr id="599" name="n_1mainValue【保健センター・保健所】&#10;有形固定資産減価償却率"/>
        <xdr:cNvSpPr txBox="1"/>
      </xdr:nvSpPr>
      <xdr:spPr>
        <a:xfrm>
          <a:off x="152660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99984</xdr:rowOff>
    </xdr:from>
    <xdr:ext cx="405111" cy="259045"/>
    <xdr:sp macro="" textlink="">
      <xdr:nvSpPr>
        <xdr:cNvPr id="600" name="n_2mainValue【保健センター・保健所】&#10;有形固定資産減価償却率"/>
        <xdr:cNvSpPr txBox="1"/>
      </xdr:nvSpPr>
      <xdr:spPr>
        <a:xfrm>
          <a:off x="14389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601" name="n_3mainValue【保健センター・保健所】&#10;有形固定資産減価償却率"/>
        <xdr:cNvSpPr txBox="1"/>
      </xdr:nvSpPr>
      <xdr:spPr>
        <a:xfrm>
          <a:off x="13500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2" name="直線コネクタ 6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3" name="テキスト ボックス 6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4" name="直線コネクタ 6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5" name="テキスト ボックス 6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6" name="直線コネクタ 6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7" name="テキスト ボックス 6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8" name="直線コネクタ 6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9" name="テキスト ボックス 6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3" name="直線コネクタ 622"/>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24"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25" name="直線コネクタ 624"/>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2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27" name="直線コネクタ 62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28"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29" name="フローチャート: 判断 628"/>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0" name="フローチャート: 判断 629"/>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1" name="フローチャート: 判断 630"/>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632" name="フローチャート: 判断 631"/>
        <xdr:cNvSpPr/>
      </xdr:nvSpPr>
      <xdr:spPr>
        <a:xfrm>
          <a:off x="19494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38" name="楕円 637"/>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39"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95504</xdr:rowOff>
    </xdr:from>
    <xdr:to>
      <xdr:col>112</xdr:col>
      <xdr:colOff>38100</xdr:colOff>
      <xdr:row>63</xdr:row>
      <xdr:rowOff>25654</xdr:rowOff>
    </xdr:to>
    <xdr:sp macro="" textlink="">
      <xdr:nvSpPr>
        <xdr:cNvPr id="640" name="楕円 639"/>
        <xdr:cNvSpPr/>
      </xdr:nvSpPr>
      <xdr:spPr>
        <a:xfrm>
          <a:off x="21272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63</xdr:row>
      <xdr:rowOff>125730</xdr:rowOff>
    </xdr:to>
    <xdr:cxnSp macro="">
      <xdr:nvCxnSpPr>
        <xdr:cNvPr id="641" name="直線コネクタ 640"/>
        <xdr:cNvCxnSpPr/>
      </xdr:nvCxnSpPr>
      <xdr:spPr>
        <a:xfrm>
          <a:off x="21323300" y="1077620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95504</xdr:rowOff>
    </xdr:from>
    <xdr:to>
      <xdr:col>107</xdr:col>
      <xdr:colOff>101600</xdr:colOff>
      <xdr:row>63</xdr:row>
      <xdr:rowOff>25654</xdr:rowOff>
    </xdr:to>
    <xdr:sp macro="" textlink="">
      <xdr:nvSpPr>
        <xdr:cNvPr id="642" name="楕円 641"/>
        <xdr:cNvSpPr/>
      </xdr:nvSpPr>
      <xdr:spPr>
        <a:xfrm>
          <a:off x="20383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146304</xdr:rowOff>
    </xdr:from>
    <xdr:to>
      <xdr:col>111</xdr:col>
      <xdr:colOff>177800</xdr:colOff>
      <xdr:row>62</xdr:row>
      <xdr:rowOff>146304</xdr:rowOff>
    </xdr:to>
    <xdr:cxnSp macro="">
      <xdr:nvCxnSpPr>
        <xdr:cNvPr id="643" name="直線コネクタ 642"/>
        <xdr:cNvCxnSpPr/>
      </xdr:nvCxnSpPr>
      <xdr:spPr>
        <a:xfrm>
          <a:off x="20434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44" name="楕円 643"/>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62</xdr:row>
      <xdr:rowOff>150876</xdr:rowOff>
    </xdr:to>
    <xdr:cxnSp macro="">
      <xdr:nvCxnSpPr>
        <xdr:cNvPr id="645" name="直線コネクタ 644"/>
        <xdr:cNvCxnSpPr/>
      </xdr:nvCxnSpPr>
      <xdr:spPr>
        <a:xfrm flipV="1">
          <a:off x="19545300" y="1077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46"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647"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25925</xdr:rowOff>
    </xdr:from>
    <xdr:ext cx="469744" cy="259045"/>
    <xdr:sp macro="" textlink="">
      <xdr:nvSpPr>
        <xdr:cNvPr id="648" name="n_3aveValue【保健センター・保健所】&#10;一人当たり面積"/>
        <xdr:cNvSpPr txBox="1"/>
      </xdr:nvSpPr>
      <xdr:spPr>
        <a:xfrm>
          <a:off x="19310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42181</xdr:rowOff>
    </xdr:from>
    <xdr:ext cx="469744" cy="259045"/>
    <xdr:sp macro="" textlink="">
      <xdr:nvSpPr>
        <xdr:cNvPr id="649" name="n_1mainValue【保健センター・保健所】&#10;一人当たり面積"/>
        <xdr:cNvSpPr txBox="1"/>
      </xdr:nvSpPr>
      <xdr:spPr>
        <a:xfrm>
          <a:off x="210757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42181</xdr:rowOff>
    </xdr:from>
    <xdr:ext cx="469744" cy="259045"/>
    <xdr:sp macro="" textlink="">
      <xdr:nvSpPr>
        <xdr:cNvPr id="650" name="n_2mainValue【保健センター・保健所】&#10;一人当たり面積"/>
        <xdr:cNvSpPr txBox="1"/>
      </xdr:nvSpPr>
      <xdr:spPr>
        <a:xfrm>
          <a:off x="20199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651" name="n_3mainValue【保健センター・保健所】&#10;一人当たり面積"/>
        <xdr:cNvSpPr txBox="1"/>
      </xdr:nvSpPr>
      <xdr:spPr>
        <a:xfrm>
          <a:off x="19310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77" name="直線コネクタ 67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7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79" name="直線コネクタ 67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1" name="直線コネクタ 68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2"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3" name="フローチャート: 判断 68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84" name="フローチャート: 判断 68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85" name="フローチャート: 判断 68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6" name="フローチャート: 判断 68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93436</xdr:rowOff>
    </xdr:from>
    <xdr:to>
      <xdr:col>85</xdr:col>
      <xdr:colOff>177800</xdr:colOff>
      <xdr:row>81</xdr:row>
      <xdr:rowOff>23586</xdr:rowOff>
    </xdr:to>
    <xdr:sp macro="" textlink="">
      <xdr:nvSpPr>
        <xdr:cNvPr id="692" name="楕円 691"/>
        <xdr:cNvSpPr/>
      </xdr:nvSpPr>
      <xdr:spPr>
        <a:xfrm>
          <a:off x="162687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71863</xdr:rowOff>
    </xdr:from>
    <xdr:ext cx="405111" cy="259045"/>
    <xdr:sp macro="" textlink="">
      <xdr:nvSpPr>
        <xdr:cNvPr id="693" name="【消防施設】&#10;有形固定資産減価償却率該当値テキスト"/>
        <xdr:cNvSpPr txBox="1"/>
      </xdr:nvSpPr>
      <xdr:spPr>
        <a:xfrm>
          <a:off x="16357600" y="1378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134257</xdr:rowOff>
    </xdr:from>
    <xdr:to>
      <xdr:col>81</xdr:col>
      <xdr:colOff>101600</xdr:colOff>
      <xdr:row>81</xdr:row>
      <xdr:rowOff>64407</xdr:rowOff>
    </xdr:to>
    <xdr:sp macro="" textlink="">
      <xdr:nvSpPr>
        <xdr:cNvPr id="694" name="楕円 693"/>
        <xdr:cNvSpPr/>
      </xdr:nvSpPr>
      <xdr:spPr>
        <a:xfrm>
          <a:off x="1543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144236</xdr:rowOff>
    </xdr:from>
    <xdr:to>
      <xdr:col>85</xdr:col>
      <xdr:colOff>127000</xdr:colOff>
      <xdr:row>81</xdr:row>
      <xdr:rowOff>13607</xdr:rowOff>
    </xdr:to>
    <xdr:cxnSp macro="">
      <xdr:nvCxnSpPr>
        <xdr:cNvPr id="695" name="直線コネクタ 694"/>
        <xdr:cNvCxnSpPr/>
      </xdr:nvCxnSpPr>
      <xdr:spPr>
        <a:xfrm flipV="1">
          <a:off x="15481300" y="1386023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xdr:rowOff>
    </xdr:from>
    <xdr:to>
      <xdr:col>76</xdr:col>
      <xdr:colOff>165100</xdr:colOff>
      <xdr:row>81</xdr:row>
      <xdr:rowOff>103595</xdr:rowOff>
    </xdr:to>
    <xdr:sp macro="" textlink="">
      <xdr:nvSpPr>
        <xdr:cNvPr id="696" name="楕円 695"/>
        <xdr:cNvSpPr/>
      </xdr:nvSpPr>
      <xdr:spPr>
        <a:xfrm>
          <a:off x="14541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xdr:rowOff>
    </xdr:from>
    <xdr:to>
      <xdr:col>81</xdr:col>
      <xdr:colOff>50800</xdr:colOff>
      <xdr:row>81</xdr:row>
      <xdr:rowOff>52795</xdr:rowOff>
    </xdr:to>
    <xdr:cxnSp macro="">
      <xdr:nvCxnSpPr>
        <xdr:cNvPr id="697" name="直線コネクタ 696"/>
        <xdr:cNvCxnSpPr/>
      </xdr:nvCxnSpPr>
      <xdr:spPr>
        <a:xfrm flipV="1">
          <a:off x="14592300" y="139010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18324</xdr:rowOff>
    </xdr:from>
    <xdr:to>
      <xdr:col>72</xdr:col>
      <xdr:colOff>38100</xdr:colOff>
      <xdr:row>82</xdr:row>
      <xdr:rowOff>119924</xdr:rowOff>
    </xdr:to>
    <xdr:sp macro="" textlink="">
      <xdr:nvSpPr>
        <xdr:cNvPr id="698" name="楕円 697"/>
        <xdr:cNvSpPr/>
      </xdr:nvSpPr>
      <xdr:spPr>
        <a:xfrm>
          <a:off x="13652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52795</xdr:rowOff>
    </xdr:from>
    <xdr:to>
      <xdr:col>76</xdr:col>
      <xdr:colOff>114300</xdr:colOff>
      <xdr:row>82</xdr:row>
      <xdr:rowOff>69124</xdr:rowOff>
    </xdr:to>
    <xdr:cxnSp macro="">
      <xdr:nvCxnSpPr>
        <xdr:cNvPr id="699" name="直線コネクタ 698"/>
        <xdr:cNvCxnSpPr/>
      </xdr:nvCxnSpPr>
      <xdr:spPr>
        <a:xfrm flipV="1">
          <a:off x="13703300" y="13940245"/>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0"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1"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2"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55534</xdr:rowOff>
    </xdr:from>
    <xdr:ext cx="405111" cy="259045"/>
    <xdr:sp macro="" textlink="">
      <xdr:nvSpPr>
        <xdr:cNvPr id="703" name="n_1mainValue【消防施設】&#10;有形固定資産減価償却率"/>
        <xdr:cNvSpPr txBox="1"/>
      </xdr:nvSpPr>
      <xdr:spPr>
        <a:xfrm>
          <a:off x="152660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94722</xdr:rowOff>
    </xdr:from>
    <xdr:ext cx="405111" cy="259045"/>
    <xdr:sp macro="" textlink="">
      <xdr:nvSpPr>
        <xdr:cNvPr id="704" name="n_2main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111051</xdr:rowOff>
    </xdr:from>
    <xdr:ext cx="405111" cy="259045"/>
    <xdr:sp macro="" textlink="">
      <xdr:nvSpPr>
        <xdr:cNvPr id="705" name="n_3mainValue【消防施設】&#10;有形固定資産減価償却率"/>
        <xdr:cNvSpPr txBox="1"/>
      </xdr:nvSpPr>
      <xdr:spPr>
        <a:xfrm>
          <a:off x="13500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27" name="直線コネクタ 726"/>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2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29" name="直線コネクタ 72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0"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1" name="直線コネクタ 730"/>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32"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3" name="フローチャート: 判断 73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34" name="フローチャート: 判断 733"/>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5" name="フローチャート: 判断 734"/>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36" name="フローチャート: 判断 735"/>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42" name="楕円 741"/>
        <xdr:cNvSpPr/>
      </xdr:nvSpPr>
      <xdr:spPr>
        <a:xfrm>
          <a:off x="22110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58183</xdr:rowOff>
    </xdr:from>
    <xdr:ext cx="469744" cy="259045"/>
    <xdr:sp macro="" textlink="">
      <xdr:nvSpPr>
        <xdr:cNvPr id="743" name="【消防施設】&#10;一人当たり面積該当値テキスト"/>
        <xdr:cNvSpPr txBox="1"/>
      </xdr:nvSpPr>
      <xdr:spPr>
        <a:xfrm>
          <a:off x="22199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744" name="楕円 743"/>
        <xdr:cNvSpPr/>
      </xdr:nvSpPr>
      <xdr:spPr>
        <a:xfrm>
          <a:off x="21272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86106</xdr:rowOff>
    </xdr:from>
    <xdr:to>
      <xdr:col>116</xdr:col>
      <xdr:colOff>63500</xdr:colOff>
      <xdr:row>83</xdr:row>
      <xdr:rowOff>90678</xdr:rowOff>
    </xdr:to>
    <xdr:cxnSp macro="">
      <xdr:nvCxnSpPr>
        <xdr:cNvPr id="745" name="直線コネクタ 744"/>
        <xdr:cNvCxnSpPr/>
      </xdr:nvCxnSpPr>
      <xdr:spPr>
        <a:xfrm flipV="1">
          <a:off x="21323300" y="14316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21589</xdr:rowOff>
    </xdr:from>
    <xdr:to>
      <xdr:col>107</xdr:col>
      <xdr:colOff>101600</xdr:colOff>
      <xdr:row>83</xdr:row>
      <xdr:rowOff>123189</xdr:rowOff>
    </xdr:to>
    <xdr:sp macro="" textlink="">
      <xdr:nvSpPr>
        <xdr:cNvPr id="746" name="楕円 745"/>
        <xdr:cNvSpPr/>
      </xdr:nvSpPr>
      <xdr:spPr>
        <a:xfrm>
          <a:off x="2038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90678</xdr:rowOff>
    </xdr:to>
    <xdr:cxnSp macro="">
      <xdr:nvCxnSpPr>
        <xdr:cNvPr id="747" name="直線コネクタ 746"/>
        <xdr:cNvCxnSpPr/>
      </xdr:nvCxnSpPr>
      <xdr:spPr>
        <a:xfrm>
          <a:off x="20434300" y="143027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48" name="楕円 747"/>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72389</xdr:rowOff>
    </xdr:from>
    <xdr:to>
      <xdr:col>107</xdr:col>
      <xdr:colOff>50800</xdr:colOff>
      <xdr:row>83</xdr:row>
      <xdr:rowOff>136398</xdr:rowOff>
    </xdr:to>
    <xdr:cxnSp macro="">
      <xdr:nvCxnSpPr>
        <xdr:cNvPr id="749" name="直線コネクタ 748"/>
        <xdr:cNvCxnSpPr/>
      </xdr:nvCxnSpPr>
      <xdr:spPr>
        <a:xfrm flipV="1">
          <a:off x="19545300" y="143027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50"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51"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52"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158005</xdr:rowOff>
    </xdr:from>
    <xdr:ext cx="469744" cy="259045"/>
    <xdr:sp macro="" textlink="">
      <xdr:nvSpPr>
        <xdr:cNvPr id="753" name="n_1main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139716</xdr:rowOff>
    </xdr:from>
    <xdr:ext cx="469744" cy="259045"/>
    <xdr:sp macro="" textlink="">
      <xdr:nvSpPr>
        <xdr:cNvPr id="754" name="n_2mainValue【消防施設】&#10;一人当たり面積"/>
        <xdr:cNvSpPr txBox="1"/>
      </xdr:nvSpPr>
      <xdr:spPr>
        <a:xfrm>
          <a:off x="20199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55" name="n_3main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7" name="テキスト ボックス 7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7" name="テキスト ボックス 7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1" name="直線コネクタ 780"/>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2"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3" name="直線コネクタ 782"/>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84"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85" name="直線コネクタ 784"/>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86"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7" name="フローチャート: 判断 786"/>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88" name="フローチャート: 判断 787"/>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89" name="フローチャート: 判断 788"/>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90" name="フローチャート: 判断 789"/>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10705</xdr:rowOff>
    </xdr:from>
    <xdr:to>
      <xdr:col>85</xdr:col>
      <xdr:colOff>177800</xdr:colOff>
      <xdr:row>105</xdr:row>
      <xdr:rowOff>112305</xdr:rowOff>
    </xdr:to>
    <xdr:sp macro="" textlink="">
      <xdr:nvSpPr>
        <xdr:cNvPr id="796" name="楕円 795"/>
        <xdr:cNvSpPr/>
      </xdr:nvSpPr>
      <xdr:spPr>
        <a:xfrm>
          <a:off x="16268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160582</xdr:rowOff>
    </xdr:from>
    <xdr:ext cx="405111" cy="259045"/>
    <xdr:sp macro="" textlink="">
      <xdr:nvSpPr>
        <xdr:cNvPr id="797" name="【庁舎】&#10;有形固定資産減価償却率該当値テキスト"/>
        <xdr:cNvSpPr txBox="1"/>
      </xdr:nvSpPr>
      <xdr:spPr>
        <a:xfrm>
          <a:off x="16357600"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798" name="楕円 797"/>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61505</xdr:rowOff>
    </xdr:from>
    <xdr:to>
      <xdr:col>85</xdr:col>
      <xdr:colOff>127000</xdr:colOff>
      <xdr:row>105</xdr:row>
      <xdr:rowOff>164374</xdr:rowOff>
    </xdr:to>
    <xdr:cxnSp macro="">
      <xdr:nvCxnSpPr>
        <xdr:cNvPr id="799" name="直線コネクタ 798"/>
        <xdr:cNvCxnSpPr/>
      </xdr:nvCxnSpPr>
      <xdr:spPr>
        <a:xfrm flipV="1">
          <a:off x="15481300" y="18063755"/>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800" name="楕円 799"/>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106</xdr:row>
      <xdr:rowOff>30480</xdr:rowOff>
    </xdr:to>
    <xdr:cxnSp macro="">
      <xdr:nvCxnSpPr>
        <xdr:cNvPr id="801" name="直線コネクタ 800"/>
        <xdr:cNvCxnSpPr/>
      </xdr:nvCxnSpPr>
      <xdr:spPr>
        <a:xfrm flipV="1">
          <a:off x="14592300" y="181666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100512</xdr:rowOff>
    </xdr:from>
    <xdr:to>
      <xdr:col>72</xdr:col>
      <xdr:colOff>38100</xdr:colOff>
      <xdr:row>107</xdr:row>
      <xdr:rowOff>30662</xdr:rowOff>
    </xdr:to>
    <xdr:sp macro="" textlink="">
      <xdr:nvSpPr>
        <xdr:cNvPr id="802" name="楕円 801"/>
        <xdr:cNvSpPr/>
      </xdr:nvSpPr>
      <xdr:spPr>
        <a:xfrm>
          <a:off x="1365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151312</xdr:rowOff>
    </xdr:to>
    <xdr:cxnSp macro="">
      <xdr:nvCxnSpPr>
        <xdr:cNvPr id="803" name="直線コネクタ 802"/>
        <xdr:cNvCxnSpPr/>
      </xdr:nvCxnSpPr>
      <xdr:spPr>
        <a:xfrm flipV="1">
          <a:off x="13703300" y="18204180"/>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04"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805"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806"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807" name="n_1mainValue【庁舎】&#10;有形固定資産減価償却率"/>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808" name="n_2mainValue【庁舎】&#10;有形固定資産減価償却率"/>
        <xdr:cNvSpPr txBox="1"/>
      </xdr:nvSpPr>
      <xdr:spPr>
        <a:xfrm>
          <a:off x="14389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21789</xdr:rowOff>
    </xdr:from>
    <xdr:ext cx="405111" cy="259045"/>
    <xdr:sp macro="" textlink="">
      <xdr:nvSpPr>
        <xdr:cNvPr id="809" name="n_3mainValue【庁舎】&#10;有形固定資産減価償却率"/>
        <xdr:cNvSpPr txBox="1"/>
      </xdr:nvSpPr>
      <xdr:spPr>
        <a:xfrm>
          <a:off x="13500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0" name="直線コネクタ 8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1" name="テキスト ボックス 8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2" name="直線コネクタ 8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3" name="テキスト ボックス 8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4" name="直線コネクタ 8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5" name="テキスト ボックス 8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6" name="直線コネクタ 8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7" name="テキスト ボックス 8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8" name="直線コネクタ 8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9" name="テキスト ボックス 8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85089</xdr:rowOff>
    </xdr:from>
    <xdr:to>
      <xdr:col>116</xdr:col>
      <xdr:colOff>62864</xdr:colOff>
      <xdr:row>108</xdr:row>
      <xdr:rowOff>59689</xdr:rowOff>
    </xdr:to>
    <xdr:cxnSp macro="">
      <xdr:nvCxnSpPr>
        <xdr:cNvPr id="833" name="直線コネクタ 832"/>
        <xdr:cNvCxnSpPr/>
      </xdr:nvCxnSpPr>
      <xdr:spPr>
        <a:xfrm flipV="1">
          <a:off x="22160864" y="18087339"/>
          <a:ext cx="0" cy="488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63516</xdr:rowOff>
    </xdr:from>
    <xdr:ext cx="469744" cy="259045"/>
    <xdr:sp macro="" textlink="">
      <xdr:nvSpPr>
        <xdr:cNvPr id="834" name="【庁舎】&#10;一人当たり面積最小値テキスト"/>
        <xdr:cNvSpPr txBox="1"/>
      </xdr:nvSpPr>
      <xdr:spPr>
        <a:xfrm>
          <a:off x="22199600"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59689</xdr:rowOff>
    </xdr:from>
    <xdr:to>
      <xdr:col>116</xdr:col>
      <xdr:colOff>152400</xdr:colOff>
      <xdr:row>108</xdr:row>
      <xdr:rowOff>59689</xdr:rowOff>
    </xdr:to>
    <xdr:cxnSp macro="">
      <xdr:nvCxnSpPr>
        <xdr:cNvPr id="835" name="直線コネクタ 834"/>
        <xdr:cNvCxnSpPr/>
      </xdr:nvCxnSpPr>
      <xdr:spPr>
        <a:xfrm>
          <a:off x="22072600" y="1857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31766</xdr:rowOff>
    </xdr:from>
    <xdr:ext cx="469744" cy="259045"/>
    <xdr:sp macro="" textlink="">
      <xdr:nvSpPr>
        <xdr:cNvPr id="836" name="【庁舎】&#10;一人当たり面積最大値テキスト"/>
        <xdr:cNvSpPr txBox="1"/>
      </xdr:nvSpPr>
      <xdr:spPr>
        <a:xfrm>
          <a:off x="22199600" y="178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85089</xdr:rowOff>
    </xdr:from>
    <xdr:to>
      <xdr:col>116</xdr:col>
      <xdr:colOff>152400</xdr:colOff>
      <xdr:row>105</xdr:row>
      <xdr:rowOff>85089</xdr:rowOff>
    </xdr:to>
    <xdr:cxnSp macro="">
      <xdr:nvCxnSpPr>
        <xdr:cNvPr id="837" name="直線コネクタ 836"/>
        <xdr:cNvCxnSpPr/>
      </xdr:nvCxnSpPr>
      <xdr:spPr>
        <a:xfrm>
          <a:off x="22072600" y="1808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26688</xdr:rowOff>
    </xdr:from>
    <xdr:ext cx="469744" cy="259045"/>
    <xdr:sp macro="" textlink="">
      <xdr:nvSpPr>
        <xdr:cNvPr id="838" name="【庁舎】&#10;一人当たり面積平均値テキスト"/>
        <xdr:cNvSpPr txBox="1"/>
      </xdr:nvSpPr>
      <xdr:spPr>
        <a:xfrm>
          <a:off x="22199600" y="1837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839" name="フローチャート: 判断 838"/>
        <xdr:cNvSpPr/>
      </xdr:nvSpPr>
      <xdr:spPr>
        <a:xfrm>
          <a:off x="221107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52070</xdr:rowOff>
    </xdr:from>
    <xdr:to>
      <xdr:col>112</xdr:col>
      <xdr:colOff>38100</xdr:colOff>
      <xdr:row>107</xdr:row>
      <xdr:rowOff>153670</xdr:rowOff>
    </xdr:to>
    <xdr:sp macro="" textlink="">
      <xdr:nvSpPr>
        <xdr:cNvPr id="840" name="フローチャート: 判断 839"/>
        <xdr:cNvSpPr/>
      </xdr:nvSpPr>
      <xdr:spPr>
        <a:xfrm>
          <a:off x="21272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58420</xdr:rowOff>
    </xdr:from>
    <xdr:to>
      <xdr:col>107</xdr:col>
      <xdr:colOff>101600</xdr:colOff>
      <xdr:row>107</xdr:row>
      <xdr:rowOff>160020</xdr:rowOff>
    </xdr:to>
    <xdr:sp macro="" textlink="">
      <xdr:nvSpPr>
        <xdr:cNvPr id="841" name="フローチャート: 判断 840"/>
        <xdr:cNvSpPr/>
      </xdr:nvSpPr>
      <xdr:spPr>
        <a:xfrm>
          <a:off x="20383500" y="1840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842" name="フローチャート: 判断 841"/>
        <xdr:cNvSpPr/>
      </xdr:nvSpPr>
      <xdr:spPr>
        <a:xfrm>
          <a:off x="19494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130811</xdr:rowOff>
    </xdr:from>
    <xdr:to>
      <xdr:col>116</xdr:col>
      <xdr:colOff>114300</xdr:colOff>
      <xdr:row>106</xdr:row>
      <xdr:rowOff>60961</xdr:rowOff>
    </xdr:to>
    <xdr:sp macro="" textlink="">
      <xdr:nvSpPr>
        <xdr:cNvPr id="848" name="楕円 847"/>
        <xdr:cNvSpPr/>
      </xdr:nvSpPr>
      <xdr:spPr>
        <a:xfrm>
          <a:off x="22110700" y="18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849" name="【庁舎】&#10;一人当たり面積該当値テキスト"/>
        <xdr:cNvSpPr txBox="1"/>
      </xdr:nvSpPr>
      <xdr:spPr>
        <a:xfrm>
          <a:off x="221996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1270</xdr:rowOff>
    </xdr:from>
    <xdr:to>
      <xdr:col>112</xdr:col>
      <xdr:colOff>38100</xdr:colOff>
      <xdr:row>106</xdr:row>
      <xdr:rowOff>102870</xdr:rowOff>
    </xdr:to>
    <xdr:sp macro="" textlink="">
      <xdr:nvSpPr>
        <xdr:cNvPr id="850" name="楕円 849"/>
        <xdr:cNvSpPr/>
      </xdr:nvSpPr>
      <xdr:spPr>
        <a:xfrm>
          <a:off x="212725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10161</xdr:rowOff>
    </xdr:from>
    <xdr:to>
      <xdr:col>116</xdr:col>
      <xdr:colOff>63500</xdr:colOff>
      <xdr:row>106</xdr:row>
      <xdr:rowOff>52070</xdr:rowOff>
    </xdr:to>
    <xdr:cxnSp macro="">
      <xdr:nvCxnSpPr>
        <xdr:cNvPr id="851" name="直線コネクタ 850"/>
        <xdr:cNvCxnSpPr/>
      </xdr:nvCxnSpPr>
      <xdr:spPr>
        <a:xfrm flipV="1">
          <a:off x="21323300" y="181838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5080</xdr:rowOff>
    </xdr:from>
    <xdr:to>
      <xdr:col>107</xdr:col>
      <xdr:colOff>101600</xdr:colOff>
      <xdr:row>106</xdr:row>
      <xdr:rowOff>106680</xdr:rowOff>
    </xdr:to>
    <xdr:sp macro="" textlink="">
      <xdr:nvSpPr>
        <xdr:cNvPr id="852" name="楕円 851"/>
        <xdr:cNvSpPr/>
      </xdr:nvSpPr>
      <xdr:spPr>
        <a:xfrm>
          <a:off x="20383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52070</xdr:rowOff>
    </xdr:from>
    <xdr:to>
      <xdr:col>111</xdr:col>
      <xdr:colOff>177800</xdr:colOff>
      <xdr:row>106</xdr:row>
      <xdr:rowOff>55880</xdr:rowOff>
    </xdr:to>
    <xdr:cxnSp macro="">
      <xdr:nvCxnSpPr>
        <xdr:cNvPr id="853" name="直線コネクタ 852"/>
        <xdr:cNvCxnSpPr/>
      </xdr:nvCxnSpPr>
      <xdr:spPr>
        <a:xfrm flipV="1">
          <a:off x="20434300" y="18225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16511</xdr:rowOff>
    </xdr:from>
    <xdr:to>
      <xdr:col>102</xdr:col>
      <xdr:colOff>165100</xdr:colOff>
      <xdr:row>100</xdr:row>
      <xdr:rowOff>118111</xdr:rowOff>
    </xdr:to>
    <xdr:sp macro="" textlink="">
      <xdr:nvSpPr>
        <xdr:cNvPr id="854" name="楕円 853"/>
        <xdr:cNvSpPr/>
      </xdr:nvSpPr>
      <xdr:spPr>
        <a:xfrm>
          <a:off x="19494500" y="171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67311</xdr:rowOff>
    </xdr:from>
    <xdr:to>
      <xdr:col>107</xdr:col>
      <xdr:colOff>50800</xdr:colOff>
      <xdr:row>106</xdr:row>
      <xdr:rowOff>55880</xdr:rowOff>
    </xdr:to>
    <xdr:cxnSp macro="">
      <xdr:nvCxnSpPr>
        <xdr:cNvPr id="855" name="直線コネクタ 854"/>
        <xdr:cNvCxnSpPr/>
      </xdr:nvCxnSpPr>
      <xdr:spPr>
        <a:xfrm>
          <a:off x="19545300" y="17212311"/>
          <a:ext cx="889000" cy="10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144797</xdr:rowOff>
    </xdr:from>
    <xdr:ext cx="469744" cy="259045"/>
    <xdr:sp macro="" textlink="">
      <xdr:nvSpPr>
        <xdr:cNvPr id="856" name="n_1aveValue【庁舎】&#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151147</xdr:rowOff>
    </xdr:from>
    <xdr:ext cx="469744" cy="259045"/>
    <xdr:sp macro="" textlink="">
      <xdr:nvSpPr>
        <xdr:cNvPr id="857" name="n_2aveValue【庁舎】&#10;一人当たり面積"/>
        <xdr:cNvSpPr txBox="1"/>
      </xdr:nvSpPr>
      <xdr:spPr>
        <a:xfrm>
          <a:off x="20199427" y="184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858" name="n_3aveValue【庁舎】&#10;一人当たり面積"/>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119397</xdr:rowOff>
    </xdr:from>
    <xdr:ext cx="469744" cy="259045"/>
    <xdr:sp macro="" textlink="">
      <xdr:nvSpPr>
        <xdr:cNvPr id="859" name="n_1mainValue【庁舎】&#10;一人当たり面積"/>
        <xdr:cNvSpPr txBox="1"/>
      </xdr:nvSpPr>
      <xdr:spPr>
        <a:xfrm>
          <a:off x="210757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123207</xdr:rowOff>
    </xdr:from>
    <xdr:ext cx="469744" cy="259045"/>
    <xdr:sp macro="" textlink="">
      <xdr:nvSpPr>
        <xdr:cNvPr id="860" name="n_2mainValue【庁舎】&#10;一人当たり面積"/>
        <xdr:cNvSpPr txBox="1"/>
      </xdr:nvSpPr>
      <xdr:spPr>
        <a:xfrm>
          <a:off x="20199427" y="1795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134638</xdr:rowOff>
    </xdr:from>
    <xdr:ext cx="469744" cy="259045"/>
    <xdr:sp macro="" textlink="">
      <xdr:nvSpPr>
        <xdr:cNvPr id="861" name="n_3mainValue【庁舎】&#10;一人当たり面積"/>
        <xdr:cNvSpPr txBox="1"/>
      </xdr:nvSpPr>
      <xdr:spPr>
        <a:xfrm>
          <a:off x="19310427" y="1693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庁舎以外のほとんどの類型において、有形固定資産原価償却率は類似団体平均を上回っている。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一人当たりの面積においても、市民会館、保健センターを除くすべての施設で類似団体を上回っている。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合併前に旧市町毎に整備した公共施設があるため、保有する施設数が非合併団体よりも多く、老朽化が進んでいることが原因と考えられ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化は進行していく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ことから、「公共施設等総合管理計画」に基づく計画的な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修繕を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年度までは、低下傾向であったが、平成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ポイント下回っており、依然低い水準となっている。   </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これは、市税などの自主財源が乏しく、地方交付税等への依存度が高い状況を示しており、脆弱な財政構造となっている。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税等の滞納整理強化により、徴収率の向上に取組むとともに、未利用資産、不用物品等の売却など自主財源の更なる確保</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更</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ふるさと納税の推進、第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次行財政</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の実施、</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戦略的政策評価等による歳出削減の徹底など、財政基盤の強化に努める。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94192</xdr:rowOff>
    </xdr:to>
    <xdr:cxnSp macro="">
      <xdr:nvCxnSpPr>
        <xdr:cNvPr id="69" name="直線コネクタ 68"/>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、類似団体平均、全国平均を下回っている。減少した要因は、物件費、公債費の減少によるもので、一方、補助費等が増加している。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補助費等の公立豊岡病院組合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北但行政事務組合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に対する負担金が多額となって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おり、今後とも増加が予想されることから、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経常収支比率を圧迫する要因となっている。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今後も引き続き公債費負担の適正化に努めるとともに、企業会計の経営健全化に向けた取組を進め、負担金の抑制を図りながら、経常収支比率の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未満を目指す。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61</xdr:row>
      <xdr:rowOff>157988</xdr:rowOff>
    </xdr:to>
    <xdr:cxnSp macro="">
      <xdr:nvCxnSpPr>
        <xdr:cNvPr id="130" name="直線コネクタ 129"/>
        <xdr:cNvCxnSpPr/>
      </xdr:nvCxnSpPr>
      <xdr:spPr>
        <a:xfrm flipV="1">
          <a:off x="4114800" y="1057783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61</xdr:row>
      <xdr:rowOff>157988</xdr:rowOff>
    </xdr:to>
    <xdr:cxnSp macro="">
      <xdr:nvCxnSpPr>
        <xdr:cNvPr id="133" name="直線コネクタ 132"/>
        <xdr:cNvCxnSpPr/>
      </xdr:nvCxnSpPr>
      <xdr:spPr>
        <a:xfrm>
          <a:off x="3225800" y="105343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61</xdr:row>
      <xdr:rowOff>75946</xdr:rowOff>
    </xdr:to>
    <xdr:cxnSp macro="">
      <xdr:nvCxnSpPr>
        <xdr:cNvPr id="136" name="直線コネクタ 135"/>
        <xdr:cNvCxnSpPr/>
      </xdr:nvCxnSpPr>
      <xdr:spPr>
        <a:xfrm>
          <a:off x="2336800" y="104378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150876</xdr:rowOff>
    </xdr:from>
    <xdr:to>
      <xdr:col>11</xdr:col>
      <xdr:colOff>31750</xdr:colOff>
      <xdr:row>61</xdr:row>
      <xdr:rowOff>37338</xdr:rowOff>
    </xdr:to>
    <xdr:cxnSp macro="">
      <xdr:nvCxnSpPr>
        <xdr:cNvPr id="139" name="直線コネクタ 138"/>
        <xdr:cNvCxnSpPr/>
      </xdr:nvCxnSpPr>
      <xdr:spPr>
        <a:xfrm flipV="1">
          <a:off x="1447800" y="1043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9" name="楕円 148"/>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0"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1" name="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2" name="テキスト ボックス 151"/>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25146</xdr:rowOff>
    </xdr:from>
    <xdr:to>
      <xdr:col>15</xdr:col>
      <xdr:colOff>133350</xdr:colOff>
      <xdr:row>61</xdr:row>
      <xdr:rowOff>126746</xdr:rowOff>
    </xdr:to>
    <xdr:sp macro="" textlink="">
      <xdr:nvSpPr>
        <xdr:cNvPr id="153" name="楕円 152"/>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136923</xdr:rowOff>
    </xdr:from>
    <xdr:ext cx="762000" cy="259045"/>
    <xdr:sp macro="" textlink="">
      <xdr:nvSpPr>
        <xdr:cNvPr id="154" name="テキスト ボックス 153"/>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100076</xdr:rowOff>
    </xdr:from>
    <xdr:to>
      <xdr:col>11</xdr:col>
      <xdr:colOff>82550</xdr:colOff>
      <xdr:row>61</xdr:row>
      <xdr:rowOff>30226</xdr:rowOff>
    </xdr:to>
    <xdr:sp macro="" textlink="">
      <xdr:nvSpPr>
        <xdr:cNvPr id="155" name="楕円 154"/>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40403</xdr:rowOff>
    </xdr:from>
    <xdr:ext cx="762000" cy="259045"/>
    <xdr:sp macro="" textlink="">
      <xdr:nvSpPr>
        <xdr:cNvPr id="156" name="テキスト ボックス 155"/>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7" name="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98315</xdr:rowOff>
    </xdr:from>
    <xdr:ext cx="762000" cy="259045"/>
    <xdr:sp macro="" textlink="">
      <xdr:nvSpPr>
        <xdr:cNvPr id="158" name="テキスト ボックス 157"/>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ラスパイレス指数は、類似団体平均と比べ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ポイント低いものの、人口１人当たり人件費は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94,349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57,145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37,204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円高くなっている。これは、人口千人当たり職員数が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人に対して類似団体平均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人上回っていることが要因となっている。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65,408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円で、類似団体の平均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51,476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13,932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次行財政改革を強力に推し進め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、コスト削減を図る。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59266</xdr:rowOff>
    </xdr:from>
    <xdr:to>
      <xdr:col>23</xdr:col>
      <xdr:colOff>133350</xdr:colOff>
      <xdr:row>88</xdr:row>
      <xdr:rowOff>92900</xdr:rowOff>
    </xdr:to>
    <xdr:cxnSp macro="">
      <xdr:nvCxnSpPr>
        <xdr:cNvPr id="193" name="直線コネクタ 192"/>
        <xdr:cNvCxnSpPr/>
      </xdr:nvCxnSpPr>
      <xdr:spPr>
        <a:xfrm flipV="1">
          <a:off x="4114800" y="15146866"/>
          <a:ext cx="838200" cy="3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80714</xdr:rowOff>
    </xdr:from>
    <xdr:to>
      <xdr:col>19</xdr:col>
      <xdr:colOff>133350</xdr:colOff>
      <xdr:row>88</xdr:row>
      <xdr:rowOff>92900</xdr:rowOff>
    </xdr:to>
    <xdr:cxnSp macro="">
      <xdr:nvCxnSpPr>
        <xdr:cNvPr id="196" name="直線コネクタ 195"/>
        <xdr:cNvCxnSpPr/>
      </xdr:nvCxnSpPr>
      <xdr:spPr>
        <a:xfrm>
          <a:off x="3225800" y="15168314"/>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38689</xdr:rowOff>
    </xdr:from>
    <xdr:to>
      <xdr:col>15</xdr:col>
      <xdr:colOff>82550</xdr:colOff>
      <xdr:row>88</xdr:row>
      <xdr:rowOff>80714</xdr:rowOff>
    </xdr:to>
    <xdr:cxnSp macro="">
      <xdr:nvCxnSpPr>
        <xdr:cNvPr id="199" name="直線コネクタ 198"/>
        <xdr:cNvCxnSpPr/>
      </xdr:nvCxnSpPr>
      <xdr:spPr>
        <a:xfrm>
          <a:off x="2336800" y="15126289"/>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31383</xdr:rowOff>
    </xdr:from>
    <xdr:to>
      <xdr:col>11</xdr:col>
      <xdr:colOff>31750</xdr:colOff>
      <xdr:row>88</xdr:row>
      <xdr:rowOff>38689</xdr:rowOff>
    </xdr:to>
    <xdr:cxnSp macro="">
      <xdr:nvCxnSpPr>
        <xdr:cNvPr id="202" name="直線コネクタ 201"/>
        <xdr:cNvCxnSpPr/>
      </xdr:nvCxnSpPr>
      <xdr:spPr>
        <a:xfrm>
          <a:off x="1447800" y="15118983"/>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132587</xdr:rowOff>
    </xdr:from>
    <xdr:to>
      <xdr:col>11</xdr:col>
      <xdr:colOff>82550</xdr:colOff>
      <xdr:row>85</xdr:row>
      <xdr:rowOff>62737</xdr:rowOff>
    </xdr:to>
    <xdr:sp macro="" textlink="">
      <xdr:nvSpPr>
        <xdr:cNvPr id="203" name="フローチャート: 判断 202"/>
        <xdr:cNvSpPr/>
      </xdr:nvSpPr>
      <xdr:spPr>
        <a:xfrm>
          <a:off x="2286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72914</xdr:rowOff>
    </xdr:from>
    <xdr:ext cx="762000" cy="259045"/>
    <xdr:sp macro="" textlink="">
      <xdr:nvSpPr>
        <xdr:cNvPr id="204" name="テキスト ボックス 203"/>
        <xdr:cNvSpPr txBox="1"/>
      </xdr:nvSpPr>
      <xdr:spPr>
        <a:xfrm>
          <a:off x="1955800" y="1430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6" name="テキスト ボックス 205"/>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8466</xdr:rowOff>
    </xdr:from>
    <xdr:to>
      <xdr:col>23</xdr:col>
      <xdr:colOff>184150</xdr:colOff>
      <xdr:row>88</xdr:row>
      <xdr:rowOff>110066</xdr:rowOff>
    </xdr:to>
    <xdr:sp macro="" textlink="">
      <xdr:nvSpPr>
        <xdr:cNvPr id="212" name="楕円 211"/>
        <xdr:cNvSpPr/>
      </xdr:nvSpPr>
      <xdr:spPr>
        <a:xfrm>
          <a:off x="4902200" y="150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151993</xdr:rowOff>
    </xdr:from>
    <xdr:ext cx="762000" cy="259045"/>
    <xdr:sp macro="" textlink="">
      <xdr:nvSpPr>
        <xdr:cNvPr id="213" name="人件費・物件費等の状況該当値テキスト"/>
        <xdr:cNvSpPr txBox="1"/>
      </xdr:nvSpPr>
      <xdr:spPr>
        <a:xfrm>
          <a:off x="5041900" y="150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42100</xdr:rowOff>
    </xdr:from>
    <xdr:to>
      <xdr:col>19</xdr:col>
      <xdr:colOff>184150</xdr:colOff>
      <xdr:row>88</xdr:row>
      <xdr:rowOff>143700</xdr:rowOff>
    </xdr:to>
    <xdr:sp macro="" textlink="">
      <xdr:nvSpPr>
        <xdr:cNvPr id="214" name="楕円 213"/>
        <xdr:cNvSpPr/>
      </xdr:nvSpPr>
      <xdr:spPr>
        <a:xfrm>
          <a:off x="4064000" y="151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128477</xdr:rowOff>
    </xdr:from>
    <xdr:ext cx="736600" cy="259045"/>
    <xdr:sp macro="" textlink="">
      <xdr:nvSpPr>
        <xdr:cNvPr id="215" name="テキスト ボックス 214"/>
        <xdr:cNvSpPr txBox="1"/>
      </xdr:nvSpPr>
      <xdr:spPr>
        <a:xfrm>
          <a:off x="3733800" y="152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29914</xdr:rowOff>
    </xdr:from>
    <xdr:to>
      <xdr:col>15</xdr:col>
      <xdr:colOff>133350</xdr:colOff>
      <xdr:row>88</xdr:row>
      <xdr:rowOff>131514</xdr:rowOff>
    </xdr:to>
    <xdr:sp macro="" textlink="">
      <xdr:nvSpPr>
        <xdr:cNvPr id="216" name="楕円 215"/>
        <xdr:cNvSpPr/>
      </xdr:nvSpPr>
      <xdr:spPr>
        <a:xfrm>
          <a:off x="3175000" y="151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116291</xdr:rowOff>
    </xdr:from>
    <xdr:ext cx="762000" cy="259045"/>
    <xdr:sp macro="" textlink="">
      <xdr:nvSpPr>
        <xdr:cNvPr id="217" name="テキスト ボックス 216"/>
        <xdr:cNvSpPr txBox="1"/>
      </xdr:nvSpPr>
      <xdr:spPr>
        <a:xfrm>
          <a:off x="2844800" y="1520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159339</xdr:rowOff>
    </xdr:from>
    <xdr:to>
      <xdr:col>11</xdr:col>
      <xdr:colOff>82550</xdr:colOff>
      <xdr:row>88</xdr:row>
      <xdr:rowOff>89489</xdr:rowOff>
    </xdr:to>
    <xdr:sp macro="" textlink="">
      <xdr:nvSpPr>
        <xdr:cNvPr id="218" name="楕円 217"/>
        <xdr:cNvSpPr/>
      </xdr:nvSpPr>
      <xdr:spPr>
        <a:xfrm>
          <a:off x="2286000" y="150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74266</xdr:rowOff>
    </xdr:from>
    <xdr:ext cx="762000" cy="259045"/>
    <xdr:sp macro="" textlink="">
      <xdr:nvSpPr>
        <xdr:cNvPr id="219" name="テキスト ボックス 218"/>
        <xdr:cNvSpPr txBox="1"/>
      </xdr:nvSpPr>
      <xdr:spPr>
        <a:xfrm>
          <a:off x="1955800" y="1516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152033</xdr:rowOff>
    </xdr:from>
    <xdr:to>
      <xdr:col>7</xdr:col>
      <xdr:colOff>31750</xdr:colOff>
      <xdr:row>88</xdr:row>
      <xdr:rowOff>82183</xdr:rowOff>
    </xdr:to>
    <xdr:sp macro="" textlink="">
      <xdr:nvSpPr>
        <xdr:cNvPr id="220" name="楕円 219"/>
        <xdr:cNvSpPr/>
      </xdr:nvSpPr>
      <xdr:spPr>
        <a:xfrm>
          <a:off x="1397000" y="150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66960</xdr:rowOff>
    </xdr:from>
    <xdr:ext cx="762000" cy="259045"/>
    <xdr:sp macro="" textlink="">
      <xdr:nvSpPr>
        <xdr:cNvPr id="221" name="テキスト ボックス 220"/>
        <xdr:cNvSpPr txBox="1"/>
      </xdr:nvSpPr>
      <xdr:spPr>
        <a:xfrm>
          <a:off x="1066800" y="1515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ポイント、全国市平均に比べ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今後も職員の年齢及び経験年数階層を考慮しながら、給与の適正管理に努める。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116114</xdr:rowOff>
    </xdr:to>
    <xdr:cxnSp macro="">
      <xdr:nvCxnSpPr>
        <xdr:cNvPr id="257" name="直線コネクタ 256"/>
        <xdr:cNvCxnSpPr/>
      </xdr:nvCxnSpPr>
      <xdr:spPr>
        <a:xfrm flipV="1">
          <a:off x="16179800" y="143119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133350</xdr:rowOff>
    </xdr:to>
    <xdr:cxnSp macro="">
      <xdr:nvCxnSpPr>
        <xdr:cNvPr id="260" name="直線コネクタ 259"/>
        <xdr:cNvCxnSpPr/>
      </xdr:nvCxnSpPr>
      <xdr:spPr>
        <a:xfrm flipV="1">
          <a:off x="15290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133350</xdr:rowOff>
    </xdr:to>
    <xdr:cxnSp macro="">
      <xdr:nvCxnSpPr>
        <xdr:cNvPr id="263" name="直線コネクタ 262"/>
        <xdr:cNvCxnSpPr/>
      </xdr:nvCxnSpPr>
      <xdr:spPr>
        <a:xfrm>
          <a:off x="14401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116114</xdr:rowOff>
    </xdr:to>
    <xdr:cxnSp macro="">
      <xdr:nvCxnSpPr>
        <xdr:cNvPr id="266" name="直線コネクタ 265"/>
        <xdr:cNvCxnSpPr/>
      </xdr:nvCxnSpPr>
      <xdr:spPr>
        <a:xfrm>
          <a:off x="13512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8" name="テキスト ボックス 267"/>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6" name="楕円 275"/>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7" name="給与水準   （国との比較）該当値テキスト"/>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8" name="楕円 277"/>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9" name="テキスト ボックス 278"/>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2" name="楕円 281"/>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3" name="テキスト ボックス 282"/>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4" name="楕円 283"/>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5" name="テキスト ボックス 284"/>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定員適正化計画に基づき職員数の削減を進めてきたが、人口千人当たり職員数は平成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人と前年度と比較し、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人増加した。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これは、新たな行政需要等に対応するため職員数の減少を緩やかにしたことと人口減少によるものである。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しかしながら、類似団体平均と比べて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人多い状況となっているので、今後も職員の年齢及び経験年数階層を考慮しながら、引き続き定員の適正管理に努める。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123825</xdr:rowOff>
    </xdr:from>
    <xdr:to>
      <xdr:col>81</xdr:col>
      <xdr:colOff>44450</xdr:colOff>
      <xdr:row>64</xdr:row>
      <xdr:rowOff>160020</xdr:rowOff>
    </xdr:to>
    <xdr:cxnSp macro="">
      <xdr:nvCxnSpPr>
        <xdr:cNvPr id="320" name="直線コネクタ 319"/>
        <xdr:cNvCxnSpPr/>
      </xdr:nvCxnSpPr>
      <xdr:spPr>
        <a:xfrm>
          <a:off x="16179800" y="110966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101706</xdr:rowOff>
    </xdr:from>
    <xdr:to>
      <xdr:col>77</xdr:col>
      <xdr:colOff>44450</xdr:colOff>
      <xdr:row>64</xdr:row>
      <xdr:rowOff>123825</xdr:rowOff>
    </xdr:to>
    <xdr:cxnSp macro="">
      <xdr:nvCxnSpPr>
        <xdr:cNvPr id="323" name="直線コネクタ 322"/>
        <xdr:cNvCxnSpPr/>
      </xdr:nvCxnSpPr>
      <xdr:spPr>
        <a:xfrm>
          <a:off x="15290800" y="110745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71544</xdr:rowOff>
    </xdr:from>
    <xdr:to>
      <xdr:col>72</xdr:col>
      <xdr:colOff>203200</xdr:colOff>
      <xdr:row>64</xdr:row>
      <xdr:rowOff>101706</xdr:rowOff>
    </xdr:to>
    <xdr:cxnSp macro="">
      <xdr:nvCxnSpPr>
        <xdr:cNvPr id="326" name="直線コネクタ 325"/>
        <xdr:cNvCxnSpPr/>
      </xdr:nvCxnSpPr>
      <xdr:spPr>
        <a:xfrm>
          <a:off x="14401800" y="1104434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65511</xdr:rowOff>
    </xdr:from>
    <xdr:to>
      <xdr:col>68</xdr:col>
      <xdr:colOff>152400</xdr:colOff>
      <xdr:row>64</xdr:row>
      <xdr:rowOff>71544</xdr:rowOff>
    </xdr:to>
    <xdr:cxnSp macro="">
      <xdr:nvCxnSpPr>
        <xdr:cNvPr id="329" name="直線コネクタ 328"/>
        <xdr:cNvCxnSpPr/>
      </xdr:nvCxnSpPr>
      <xdr:spPr>
        <a:xfrm>
          <a:off x="13512800" y="1103831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0" name="フローチャート: 判断 329"/>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31" name="テキスト ボックス 330"/>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109220</xdr:rowOff>
    </xdr:from>
    <xdr:to>
      <xdr:col>81</xdr:col>
      <xdr:colOff>95250</xdr:colOff>
      <xdr:row>65</xdr:row>
      <xdr:rowOff>39370</xdr:rowOff>
    </xdr:to>
    <xdr:sp macro="" textlink="">
      <xdr:nvSpPr>
        <xdr:cNvPr id="339" name="楕円 338"/>
        <xdr:cNvSpPr/>
      </xdr:nvSpPr>
      <xdr:spPr>
        <a:xfrm>
          <a:off x="16967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81297</xdr:rowOff>
    </xdr:from>
    <xdr:ext cx="762000" cy="259045"/>
    <xdr:sp macro="" textlink="">
      <xdr:nvSpPr>
        <xdr:cNvPr id="340" name="定員管理の状況該当値テキスト"/>
        <xdr:cNvSpPr txBox="1"/>
      </xdr:nvSpPr>
      <xdr:spPr>
        <a:xfrm>
          <a:off x="17106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73025</xdr:rowOff>
    </xdr:from>
    <xdr:to>
      <xdr:col>77</xdr:col>
      <xdr:colOff>95250</xdr:colOff>
      <xdr:row>65</xdr:row>
      <xdr:rowOff>3175</xdr:rowOff>
    </xdr:to>
    <xdr:sp macro="" textlink="">
      <xdr:nvSpPr>
        <xdr:cNvPr id="341" name="楕円 340"/>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159402</xdr:rowOff>
    </xdr:from>
    <xdr:ext cx="736600" cy="259045"/>
    <xdr:sp macro="" textlink="">
      <xdr:nvSpPr>
        <xdr:cNvPr id="342" name="テキスト ボックス 341"/>
        <xdr:cNvSpPr txBox="1"/>
      </xdr:nvSpPr>
      <xdr:spPr>
        <a:xfrm>
          <a:off x="15798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50906</xdr:rowOff>
    </xdr:from>
    <xdr:to>
      <xdr:col>73</xdr:col>
      <xdr:colOff>44450</xdr:colOff>
      <xdr:row>64</xdr:row>
      <xdr:rowOff>152506</xdr:rowOff>
    </xdr:to>
    <xdr:sp macro="" textlink="">
      <xdr:nvSpPr>
        <xdr:cNvPr id="343" name="楕円 342"/>
        <xdr:cNvSpPr/>
      </xdr:nvSpPr>
      <xdr:spPr>
        <a:xfrm>
          <a:off x="152400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137283</xdr:rowOff>
    </xdr:from>
    <xdr:ext cx="762000" cy="259045"/>
    <xdr:sp macro="" textlink="">
      <xdr:nvSpPr>
        <xdr:cNvPr id="344" name="テキスト ボックス 343"/>
        <xdr:cNvSpPr txBox="1"/>
      </xdr:nvSpPr>
      <xdr:spPr>
        <a:xfrm>
          <a:off x="14909800" y="1111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20744</xdr:rowOff>
    </xdr:from>
    <xdr:to>
      <xdr:col>68</xdr:col>
      <xdr:colOff>203200</xdr:colOff>
      <xdr:row>64</xdr:row>
      <xdr:rowOff>122344</xdr:rowOff>
    </xdr:to>
    <xdr:sp macro="" textlink="">
      <xdr:nvSpPr>
        <xdr:cNvPr id="345" name="楕円 344"/>
        <xdr:cNvSpPr/>
      </xdr:nvSpPr>
      <xdr:spPr>
        <a:xfrm>
          <a:off x="14351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107121</xdr:rowOff>
    </xdr:from>
    <xdr:ext cx="762000" cy="259045"/>
    <xdr:sp macro="" textlink="">
      <xdr:nvSpPr>
        <xdr:cNvPr id="346" name="テキスト ボックス 345"/>
        <xdr:cNvSpPr txBox="1"/>
      </xdr:nvSpPr>
      <xdr:spPr>
        <a:xfrm>
          <a:off x="14020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14711</xdr:rowOff>
    </xdr:from>
    <xdr:to>
      <xdr:col>64</xdr:col>
      <xdr:colOff>152400</xdr:colOff>
      <xdr:row>64</xdr:row>
      <xdr:rowOff>116311</xdr:rowOff>
    </xdr:to>
    <xdr:sp macro="" textlink="">
      <xdr:nvSpPr>
        <xdr:cNvPr id="347" name="楕円 346"/>
        <xdr:cNvSpPr/>
      </xdr:nvSpPr>
      <xdr:spPr>
        <a:xfrm>
          <a:off x="13462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101088</xdr:rowOff>
    </xdr:from>
    <xdr:ext cx="762000" cy="259045"/>
    <xdr:sp macro="" textlink="">
      <xdr:nvSpPr>
        <xdr:cNvPr id="348" name="テキスト ボックス 347"/>
        <xdr:cNvSpPr txBox="1"/>
      </xdr:nvSpPr>
      <xdr:spPr>
        <a:xfrm>
          <a:off x="13131800" y="110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％がピークで年々減少してきており、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、地方債発行の許可団体を判断する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年度から引続き下回ることとなった。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主な要因は、積極的な繰上償還、計画に基づく地方債の発行、交付税算入率の高い地方債の発行等によるものである。 しかしながら、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近年は増加傾向に転じており、前年度と比較して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ポイント増加（悪化）している。　　</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元利及び準元利償還金は増加していないものの、交付税算入率が高くない地方債の発行、普通交付税の減収による標準財政規模の縮小などが要因である。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今度とも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引き続き地方債の発行抑制等に努める。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117094</xdr:rowOff>
    </xdr:from>
    <xdr:to>
      <xdr:col>81</xdr:col>
      <xdr:colOff>44450</xdr:colOff>
      <xdr:row>42</xdr:row>
      <xdr:rowOff>136398</xdr:rowOff>
    </xdr:to>
    <xdr:cxnSp macro="">
      <xdr:nvCxnSpPr>
        <xdr:cNvPr id="379" name="直線コネクタ 378"/>
        <xdr:cNvCxnSpPr/>
      </xdr:nvCxnSpPr>
      <xdr:spPr>
        <a:xfrm>
          <a:off x="16179800" y="731799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42</xdr:row>
      <xdr:rowOff>117094</xdr:rowOff>
    </xdr:to>
    <xdr:cxnSp macro="">
      <xdr:nvCxnSpPr>
        <xdr:cNvPr id="382" name="直線コネクタ 381"/>
        <xdr:cNvCxnSpPr/>
      </xdr:nvCxnSpPr>
      <xdr:spPr>
        <a:xfrm>
          <a:off x="15290800" y="73131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150876</xdr:rowOff>
    </xdr:to>
    <xdr:cxnSp macro="">
      <xdr:nvCxnSpPr>
        <xdr:cNvPr id="385" name="直線コネクタ 384"/>
        <xdr:cNvCxnSpPr/>
      </xdr:nvCxnSpPr>
      <xdr:spPr>
        <a:xfrm flipV="1">
          <a:off x="14401800" y="73131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42164</xdr:rowOff>
    </xdr:to>
    <xdr:cxnSp macro="">
      <xdr:nvCxnSpPr>
        <xdr:cNvPr id="388" name="直線コネクタ 387"/>
        <xdr:cNvCxnSpPr/>
      </xdr:nvCxnSpPr>
      <xdr:spPr>
        <a:xfrm flipV="1">
          <a:off x="13512800" y="73517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9" name="フローチャート: 判断 388"/>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0" name="テキスト ボックス 389"/>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85598</xdr:rowOff>
    </xdr:from>
    <xdr:to>
      <xdr:col>81</xdr:col>
      <xdr:colOff>95250</xdr:colOff>
      <xdr:row>43</xdr:row>
      <xdr:rowOff>15748</xdr:rowOff>
    </xdr:to>
    <xdr:sp macro="" textlink="">
      <xdr:nvSpPr>
        <xdr:cNvPr id="398" name="楕円 397"/>
        <xdr:cNvSpPr/>
      </xdr:nvSpPr>
      <xdr:spPr>
        <a:xfrm>
          <a:off x="169672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57675</xdr:rowOff>
    </xdr:from>
    <xdr:ext cx="762000" cy="259045"/>
    <xdr:sp macro="" textlink="">
      <xdr:nvSpPr>
        <xdr:cNvPr id="399" name="公債費負担の状況該当値テキスト"/>
        <xdr:cNvSpPr txBox="1"/>
      </xdr:nvSpPr>
      <xdr:spPr>
        <a:xfrm>
          <a:off x="17106900" y="72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66294</xdr:rowOff>
    </xdr:from>
    <xdr:to>
      <xdr:col>77</xdr:col>
      <xdr:colOff>95250</xdr:colOff>
      <xdr:row>42</xdr:row>
      <xdr:rowOff>167894</xdr:rowOff>
    </xdr:to>
    <xdr:sp macro="" textlink="">
      <xdr:nvSpPr>
        <xdr:cNvPr id="400" name="楕円 399"/>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152671</xdr:rowOff>
    </xdr:from>
    <xdr:ext cx="736600" cy="259045"/>
    <xdr:sp macro="" textlink="">
      <xdr:nvSpPr>
        <xdr:cNvPr id="401" name="テキスト ボックス 400"/>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02" name="楕円 401"/>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3" name="テキスト ボックス 402"/>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4" name="楕円 403"/>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5" name="テキスト ボックス 404"/>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162814</xdr:rowOff>
    </xdr:from>
    <xdr:to>
      <xdr:col>64</xdr:col>
      <xdr:colOff>152400</xdr:colOff>
      <xdr:row>43</xdr:row>
      <xdr:rowOff>92964</xdr:rowOff>
    </xdr:to>
    <xdr:sp macro="" textlink="">
      <xdr:nvSpPr>
        <xdr:cNvPr id="406" name="楕円 405"/>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77741</xdr:rowOff>
    </xdr:from>
    <xdr:ext cx="762000" cy="259045"/>
    <xdr:sp macro="" textlink="">
      <xdr:nvSpPr>
        <xdr:cNvPr id="407" name="テキスト ボックス 406"/>
        <xdr:cNvSpPr txBox="1"/>
      </xdr:nvSpPr>
      <xdr:spPr>
        <a:xfrm>
          <a:off x="13131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の地方債残高及び公営企業債等繰入見込額が減少したことにより、将来負担比率は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74.8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ポイント上回っており、依然として高い水準で推移している。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将来負担額の構成比では、一般会計等に係る地方債の現在高、公営企業債等繰入見込額及び組合等負担等見込額が、合わせて全体の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％を占めていて、借入金残高が非常に多額となっている。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今後も引き続き、地方債発行額の抑制に努めるなど、将来負担の軽減に努める。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86970</xdr:rowOff>
    </xdr:from>
    <xdr:to>
      <xdr:col>81</xdr:col>
      <xdr:colOff>44450</xdr:colOff>
      <xdr:row>19</xdr:row>
      <xdr:rowOff>56439</xdr:rowOff>
    </xdr:to>
    <xdr:cxnSp macro="">
      <xdr:nvCxnSpPr>
        <xdr:cNvPr id="439" name="直線コネクタ 438"/>
        <xdr:cNvCxnSpPr/>
      </xdr:nvCxnSpPr>
      <xdr:spPr>
        <a:xfrm flipV="1">
          <a:off x="16179800" y="3173070"/>
          <a:ext cx="838200" cy="1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56439</xdr:rowOff>
    </xdr:from>
    <xdr:to>
      <xdr:col>77</xdr:col>
      <xdr:colOff>44450</xdr:colOff>
      <xdr:row>20</xdr:row>
      <xdr:rowOff>12395</xdr:rowOff>
    </xdr:to>
    <xdr:cxnSp macro="">
      <xdr:nvCxnSpPr>
        <xdr:cNvPr id="442" name="直線コネクタ 441"/>
        <xdr:cNvCxnSpPr/>
      </xdr:nvCxnSpPr>
      <xdr:spPr>
        <a:xfrm flipV="1">
          <a:off x="15290800" y="3313989"/>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12395</xdr:rowOff>
    </xdr:from>
    <xdr:to>
      <xdr:col>72</xdr:col>
      <xdr:colOff>203200</xdr:colOff>
      <xdr:row>20</xdr:row>
      <xdr:rowOff>107950</xdr:rowOff>
    </xdr:to>
    <xdr:cxnSp macro="">
      <xdr:nvCxnSpPr>
        <xdr:cNvPr id="445" name="直線コネクタ 444"/>
        <xdr:cNvCxnSpPr/>
      </xdr:nvCxnSpPr>
      <xdr:spPr>
        <a:xfrm flipV="1">
          <a:off x="14401800" y="3441395"/>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91542</xdr:rowOff>
    </xdr:from>
    <xdr:to>
      <xdr:col>68</xdr:col>
      <xdr:colOff>152400</xdr:colOff>
      <xdr:row>20</xdr:row>
      <xdr:rowOff>107950</xdr:rowOff>
    </xdr:to>
    <xdr:cxnSp macro="">
      <xdr:nvCxnSpPr>
        <xdr:cNvPr id="448" name="直線コネクタ 447"/>
        <xdr:cNvCxnSpPr/>
      </xdr:nvCxnSpPr>
      <xdr:spPr>
        <a:xfrm>
          <a:off x="13512800" y="3520542"/>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17120</xdr:rowOff>
    </xdr:from>
    <xdr:to>
      <xdr:col>68</xdr:col>
      <xdr:colOff>203200</xdr:colOff>
      <xdr:row>16</xdr:row>
      <xdr:rowOff>118720</xdr:rowOff>
    </xdr:to>
    <xdr:sp macro="" textlink="">
      <xdr:nvSpPr>
        <xdr:cNvPr id="449" name="フローチャート: 判断 448"/>
        <xdr:cNvSpPr/>
      </xdr:nvSpPr>
      <xdr:spPr>
        <a:xfrm>
          <a:off x="14351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128897</xdr:rowOff>
    </xdr:from>
    <xdr:ext cx="762000" cy="259045"/>
    <xdr:sp macro="" textlink="">
      <xdr:nvSpPr>
        <xdr:cNvPr id="450" name="テキスト ボックス 449"/>
        <xdr:cNvSpPr txBox="1"/>
      </xdr:nvSpPr>
      <xdr:spPr>
        <a:xfrm>
          <a:off x="14020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36170</xdr:rowOff>
    </xdr:from>
    <xdr:to>
      <xdr:col>81</xdr:col>
      <xdr:colOff>95250</xdr:colOff>
      <xdr:row>18</xdr:row>
      <xdr:rowOff>137770</xdr:rowOff>
    </xdr:to>
    <xdr:sp macro="" textlink="">
      <xdr:nvSpPr>
        <xdr:cNvPr id="458" name="楕円 457"/>
        <xdr:cNvSpPr/>
      </xdr:nvSpPr>
      <xdr:spPr>
        <a:xfrm>
          <a:off x="16967200" y="31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8247</xdr:rowOff>
    </xdr:from>
    <xdr:ext cx="762000" cy="259045"/>
    <xdr:sp macro="" textlink="">
      <xdr:nvSpPr>
        <xdr:cNvPr id="459" name="将来負担の状況該当値テキスト"/>
        <xdr:cNvSpPr txBox="1"/>
      </xdr:nvSpPr>
      <xdr:spPr>
        <a:xfrm>
          <a:off x="17106900" y="30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5639</xdr:rowOff>
    </xdr:from>
    <xdr:to>
      <xdr:col>77</xdr:col>
      <xdr:colOff>95250</xdr:colOff>
      <xdr:row>19</xdr:row>
      <xdr:rowOff>107239</xdr:rowOff>
    </xdr:to>
    <xdr:sp macro="" textlink="">
      <xdr:nvSpPr>
        <xdr:cNvPr id="460" name="楕円 459"/>
        <xdr:cNvSpPr/>
      </xdr:nvSpPr>
      <xdr:spPr>
        <a:xfrm>
          <a:off x="16129000" y="32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92016</xdr:rowOff>
    </xdr:from>
    <xdr:ext cx="736600" cy="259045"/>
    <xdr:sp macro="" textlink="">
      <xdr:nvSpPr>
        <xdr:cNvPr id="461" name="テキスト ボックス 460"/>
        <xdr:cNvSpPr txBox="1"/>
      </xdr:nvSpPr>
      <xdr:spPr>
        <a:xfrm>
          <a:off x="15798800" y="334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133045</xdr:rowOff>
    </xdr:from>
    <xdr:to>
      <xdr:col>73</xdr:col>
      <xdr:colOff>44450</xdr:colOff>
      <xdr:row>20</xdr:row>
      <xdr:rowOff>63195</xdr:rowOff>
    </xdr:to>
    <xdr:sp macro="" textlink="">
      <xdr:nvSpPr>
        <xdr:cNvPr id="462" name="楕円 461"/>
        <xdr:cNvSpPr/>
      </xdr:nvSpPr>
      <xdr:spPr>
        <a:xfrm>
          <a:off x="15240000" y="3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47972</xdr:rowOff>
    </xdr:from>
    <xdr:ext cx="762000" cy="259045"/>
    <xdr:sp macro="" textlink="">
      <xdr:nvSpPr>
        <xdr:cNvPr id="463" name="テキスト ボックス 462"/>
        <xdr:cNvSpPr txBox="1"/>
      </xdr:nvSpPr>
      <xdr:spPr>
        <a:xfrm>
          <a:off x="14909800" y="34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57150</xdr:rowOff>
    </xdr:from>
    <xdr:to>
      <xdr:col>68</xdr:col>
      <xdr:colOff>203200</xdr:colOff>
      <xdr:row>20</xdr:row>
      <xdr:rowOff>158750</xdr:rowOff>
    </xdr:to>
    <xdr:sp macro="" textlink="">
      <xdr:nvSpPr>
        <xdr:cNvPr id="464" name="楕円 463"/>
        <xdr:cNvSpPr/>
      </xdr:nvSpPr>
      <xdr:spPr>
        <a:xfrm>
          <a:off x="14351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143527</xdr:rowOff>
    </xdr:from>
    <xdr:ext cx="762000" cy="259045"/>
    <xdr:sp macro="" textlink="">
      <xdr:nvSpPr>
        <xdr:cNvPr id="465" name="テキスト ボックス 464"/>
        <xdr:cNvSpPr txBox="1"/>
      </xdr:nvSpPr>
      <xdr:spPr>
        <a:xfrm>
          <a:off x="14020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40742</xdr:rowOff>
    </xdr:from>
    <xdr:to>
      <xdr:col>64</xdr:col>
      <xdr:colOff>152400</xdr:colOff>
      <xdr:row>20</xdr:row>
      <xdr:rowOff>142342</xdr:rowOff>
    </xdr:to>
    <xdr:sp macro="" textlink="">
      <xdr:nvSpPr>
        <xdr:cNvPr id="466" name="楕円 465"/>
        <xdr:cNvSpPr/>
      </xdr:nvSpPr>
      <xdr:spPr>
        <a:xfrm>
          <a:off x="13462000" y="34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127119</xdr:rowOff>
    </xdr:from>
    <xdr:ext cx="762000" cy="259045"/>
    <xdr:sp macro="" textlink="">
      <xdr:nvSpPr>
        <xdr:cNvPr id="467" name="テキスト ボックス 466"/>
        <xdr:cNvSpPr txBox="1"/>
      </xdr:nvSpPr>
      <xdr:spPr>
        <a:xfrm>
          <a:off x="13131800" y="355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％で、前年度に比べて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上昇傾向にある。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全国平均との比較では、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回っている状況である。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経常収支比率における人件費は、全国的に見てやや低い水準にあるといえる。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16510</xdr:rowOff>
    </xdr:to>
    <xdr:cxnSp macro="">
      <xdr:nvCxnSpPr>
        <xdr:cNvPr id="66" name="直線コネクタ 65"/>
        <xdr:cNvCxnSpPr/>
      </xdr:nvCxnSpPr>
      <xdr:spPr>
        <a:xfrm>
          <a:off x="3987800" y="634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1270</xdr:rowOff>
    </xdr:to>
    <xdr:cxnSp macro="">
      <xdr:nvCxnSpPr>
        <xdr:cNvPr id="69" name="直線コネクタ 68"/>
        <xdr:cNvCxnSpPr/>
      </xdr:nvCxnSpPr>
      <xdr:spPr>
        <a:xfrm>
          <a:off x="3098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142240</xdr:rowOff>
    </xdr:to>
    <xdr:cxnSp macro="">
      <xdr:nvCxnSpPr>
        <xdr:cNvPr id="72" name="直線コネクタ 71"/>
        <xdr:cNvCxnSpPr/>
      </xdr:nvCxnSpPr>
      <xdr:spPr>
        <a:xfrm>
          <a:off x="2209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149860</xdr:rowOff>
    </xdr:to>
    <xdr:cxnSp macro="">
      <xdr:nvCxnSpPr>
        <xdr:cNvPr id="75" name="直線コネクタ 74"/>
        <xdr:cNvCxnSpPr/>
      </xdr:nvCxnSpPr>
      <xdr:spPr>
        <a:xfrm flipV="1">
          <a:off x="1320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ほぼ横ばい傾向にある。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しかし、人口１人当たりの決算額では、本市が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65,408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円に対して類似団体平均は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51,476</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13,932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円多い状況となっている。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道路の除排雪経費や教育関係施設等の維持管理経費の影</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響とみられるが、引き続き行財政改革の徹底などにより、経費の節減に努める。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97282</xdr:rowOff>
    </xdr:from>
    <xdr:to>
      <xdr:col>82</xdr:col>
      <xdr:colOff>107950</xdr:colOff>
      <xdr:row>13</xdr:row>
      <xdr:rowOff>133858</xdr:rowOff>
    </xdr:to>
    <xdr:cxnSp macro="">
      <xdr:nvCxnSpPr>
        <xdr:cNvPr id="125" name="直線コネクタ 124"/>
        <xdr:cNvCxnSpPr/>
      </xdr:nvCxnSpPr>
      <xdr:spPr>
        <a:xfrm flipV="1">
          <a:off x="15671800" y="23261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133858</xdr:rowOff>
    </xdr:from>
    <xdr:to>
      <xdr:col>78</xdr:col>
      <xdr:colOff>69850</xdr:colOff>
      <xdr:row>13</xdr:row>
      <xdr:rowOff>152146</xdr:rowOff>
    </xdr:to>
    <xdr:cxnSp macro="">
      <xdr:nvCxnSpPr>
        <xdr:cNvPr id="128" name="直線コネクタ 127"/>
        <xdr:cNvCxnSpPr/>
      </xdr:nvCxnSpPr>
      <xdr:spPr>
        <a:xfrm flipV="1">
          <a:off x="14782800" y="2362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152146</xdr:rowOff>
    </xdr:to>
    <xdr:cxnSp macro="">
      <xdr:nvCxnSpPr>
        <xdr:cNvPr id="131" name="直線コネクタ 130"/>
        <xdr:cNvCxnSpPr/>
      </xdr:nvCxnSpPr>
      <xdr:spPr>
        <a:xfrm>
          <a:off x="13893800" y="23169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88138</xdr:rowOff>
    </xdr:from>
    <xdr:to>
      <xdr:col>69</xdr:col>
      <xdr:colOff>92075</xdr:colOff>
      <xdr:row>13</xdr:row>
      <xdr:rowOff>115570</xdr:rowOff>
    </xdr:to>
    <xdr:cxnSp macro="">
      <xdr:nvCxnSpPr>
        <xdr:cNvPr id="134" name="直線コネクタ 133"/>
        <xdr:cNvCxnSpPr/>
      </xdr:nvCxnSpPr>
      <xdr:spPr>
        <a:xfrm flipV="1">
          <a:off x="13004800" y="2316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169926</xdr:rowOff>
    </xdr:from>
    <xdr:to>
      <xdr:col>69</xdr:col>
      <xdr:colOff>142875</xdr:colOff>
      <xdr:row>16</xdr:row>
      <xdr:rowOff>100076</xdr:rowOff>
    </xdr:to>
    <xdr:sp macro="" textlink="">
      <xdr:nvSpPr>
        <xdr:cNvPr id="135" name="フローチャート: 判断 134"/>
        <xdr:cNvSpPr/>
      </xdr:nvSpPr>
      <xdr:spPr>
        <a:xfrm>
          <a:off x="13843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84853</xdr:rowOff>
    </xdr:from>
    <xdr:ext cx="762000" cy="259045"/>
    <xdr:sp macro="" textlink="">
      <xdr:nvSpPr>
        <xdr:cNvPr id="136" name="テキスト ボックス 135"/>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46482</xdr:rowOff>
    </xdr:from>
    <xdr:to>
      <xdr:col>82</xdr:col>
      <xdr:colOff>158750</xdr:colOff>
      <xdr:row>13</xdr:row>
      <xdr:rowOff>148082</xdr:rowOff>
    </xdr:to>
    <xdr:sp macro="" textlink="">
      <xdr:nvSpPr>
        <xdr:cNvPr id="144" name="楕円 143"/>
        <xdr:cNvSpPr/>
      </xdr:nvSpPr>
      <xdr:spPr>
        <a:xfrm>
          <a:off x="164592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126509</xdr:rowOff>
    </xdr:from>
    <xdr:ext cx="762000" cy="259045"/>
    <xdr:sp macro="" textlink="">
      <xdr:nvSpPr>
        <xdr:cNvPr id="145" name="物件費該当値テキスト"/>
        <xdr:cNvSpPr txBox="1"/>
      </xdr:nvSpPr>
      <xdr:spPr>
        <a:xfrm>
          <a:off x="16598900" y="21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83058</xdr:rowOff>
    </xdr:from>
    <xdr:to>
      <xdr:col>78</xdr:col>
      <xdr:colOff>120650</xdr:colOff>
      <xdr:row>14</xdr:row>
      <xdr:rowOff>13208</xdr:rowOff>
    </xdr:to>
    <xdr:sp macro="" textlink="">
      <xdr:nvSpPr>
        <xdr:cNvPr id="146" name="楕円 145"/>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23385</xdr:rowOff>
    </xdr:from>
    <xdr:ext cx="736600" cy="259045"/>
    <xdr:sp macro="" textlink="">
      <xdr:nvSpPr>
        <xdr:cNvPr id="147" name="テキスト ボックス 146"/>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101346</xdr:rowOff>
    </xdr:from>
    <xdr:to>
      <xdr:col>74</xdr:col>
      <xdr:colOff>31750</xdr:colOff>
      <xdr:row>14</xdr:row>
      <xdr:rowOff>31496</xdr:rowOff>
    </xdr:to>
    <xdr:sp macro="" textlink="">
      <xdr:nvSpPr>
        <xdr:cNvPr id="148" name="楕円 147"/>
        <xdr:cNvSpPr/>
      </xdr:nvSpPr>
      <xdr:spPr>
        <a:xfrm>
          <a:off x="14732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41673</xdr:rowOff>
    </xdr:from>
    <xdr:ext cx="762000" cy="259045"/>
    <xdr:sp macro="" textlink="">
      <xdr:nvSpPr>
        <xdr:cNvPr id="149" name="テキスト ボックス 148"/>
        <xdr:cNvSpPr txBox="1"/>
      </xdr:nvSpPr>
      <xdr:spPr>
        <a:xfrm>
          <a:off x="14401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50" name="楕円 149"/>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51" name="テキスト ボックス 150"/>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2" name="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7.1</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％で、前年度に比べて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主な要因は、金額の大きい児童福祉費の人口一人当たり決算額が、類似団体平均と比較してマイナス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％となっていることと考えられる。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また、生活保護費の人口１人当たり決算額は類似団体平均と比較し、マイナス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％と低額となっている。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一方、老人福祉費の人口一人当たりの決算額は、類似団体</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倍以上にもなるので動向を注視する必要がある。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48078</xdr:rowOff>
    </xdr:from>
    <xdr:to>
      <xdr:col>24</xdr:col>
      <xdr:colOff>25400</xdr:colOff>
      <xdr:row>53</xdr:row>
      <xdr:rowOff>58965</xdr:rowOff>
    </xdr:to>
    <xdr:cxnSp macro="">
      <xdr:nvCxnSpPr>
        <xdr:cNvPr id="188" name="直線コネクタ 187"/>
        <xdr:cNvCxnSpPr/>
      </xdr:nvCxnSpPr>
      <xdr:spPr>
        <a:xfrm>
          <a:off x="3987800" y="9134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15422</xdr:rowOff>
    </xdr:from>
    <xdr:to>
      <xdr:col>19</xdr:col>
      <xdr:colOff>187325</xdr:colOff>
      <xdr:row>53</xdr:row>
      <xdr:rowOff>48078</xdr:rowOff>
    </xdr:to>
    <xdr:cxnSp macro="">
      <xdr:nvCxnSpPr>
        <xdr:cNvPr id="191" name="直線コネクタ 190"/>
        <xdr:cNvCxnSpPr/>
      </xdr:nvCxnSpPr>
      <xdr:spPr>
        <a:xfrm>
          <a:off x="3098800" y="910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15422</xdr:rowOff>
    </xdr:to>
    <xdr:cxnSp macro="">
      <xdr:nvCxnSpPr>
        <xdr:cNvPr id="194" name="直線コネクタ 193"/>
        <xdr:cNvCxnSpPr/>
      </xdr:nvCxnSpPr>
      <xdr:spPr>
        <a:xfrm>
          <a:off x="2209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154215</xdr:rowOff>
    </xdr:from>
    <xdr:to>
      <xdr:col>11</xdr:col>
      <xdr:colOff>9525</xdr:colOff>
      <xdr:row>52</xdr:row>
      <xdr:rowOff>165100</xdr:rowOff>
    </xdr:to>
    <xdr:cxnSp macro="">
      <xdr:nvCxnSpPr>
        <xdr:cNvPr id="197" name="直線コネクタ 196"/>
        <xdr:cNvCxnSpPr/>
      </xdr:nvCxnSpPr>
      <xdr:spPr>
        <a:xfrm>
          <a:off x="1320800" y="9069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8165</xdr:rowOff>
    </xdr:from>
    <xdr:to>
      <xdr:col>24</xdr:col>
      <xdr:colOff>76200</xdr:colOff>
      <xdr:row>53</xdr:row>
      <xdr:rowOff>109765</xdr:rowOff>
    </xdr:to>
    <xdr:sp macro="" textlink="">
      <xdr:nvSpPr>
        <xdr:cNvPr id="207" name="楕円 206"/>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88192</xdr:rowOff>
    </xdr:from>
    <xdr:ext cx="762000" cy="259045"/>
    <xdr:sp macro="" textlink="">
      <xdr:nvSpPr>
        <xdr:cNvPr id="208" name="扶助費該当値テキスト"/>
        <xdr:cNvSpPr txBox="1"/>
      </xdr:nvSpPr>
      <xdr:spPr>
        <a:xfrm>
          <a:off x="4914900" y="90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168728</xdr:rowOff>
    </xdr:from>
    <xdr:to>
      <xdr:col>20</xdr:col>
      <xdr:colOff>38100</xdr:colOff>
      <xdr:row>53</xdr:row>
      <xdr:rowOff>98878</xdr:rowOff>
    </xdr:to>
    <xdr:sp macro="" textlink="">
      <xdr:nvSpPr>
        <xdr:cNvPr id="209" name="楕円 208"/>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109055</xdr:rowOff>
    </xdr:from>
    <xdr:ext cx="736600" cy="259045"/>
    <xdr:sp macro="" textlink="">
      <xdr:nvSpPr>
        <xdr:cNvPr id="210" name="テキスト ボックス 209"/>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136072</xdr:rowOff>
    </xdr:from>
    <xdr:to>
      <xdr:col>15</xdr:col>
      <xdr:colOff>149225</xdr:colOff>
      <xdr:row>53</xdr:row>
      <xdr:rowOff>66222</xdr:rowOff>
    </xdr:to>
    <xdr:sp macro="" textlink="">
      <xdr:nvSpPr>
        <xdr:cNvPr id="211" name="楕円 210"/>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76399</xdr:rowOff>
    </xdr:from>
    <xdr:ext cx="762000" cy="259045"/>
    <xdr:sp macro="" textlink="">
      <xdr:nvSpPr>
        <xdr:cNvPr id="212" name="テキスト ボックス 211"/>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3" name="楕円 212"/>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4" name="テキスト ボックス 213"/>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103415</xdr:rowOff>
    </xdr:from>
    <xdr:to>
      <xdr:col>6</xdr:col>
      <xdr:colOff>171450</xdr:colOff>
      <xdr:row>53</xdr:row>
      <xdr:rowOff>33565</xdr:rowOff>
    </xdr:to>
    <xdr:sp macro="" textlink="">
      <xdr:nvSpPr>
        <xdr:cNvPr id="215" name="楕円 214"/>
        <xdr:cNvSpPr/>
      </xdr:nvSpPr>
      <xdr:spPr>
        <a:xfrm>
          <a:off x="1270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43742</xdr:rowOff>
    </xdr:from>
    <xdr:ext cx="762000" cy="259045"/>
    <xdr:sp macro="" textlink="">
      <xdr:nvSpPr>
        <xdr:cNvPr id="216" name="テキスト ボックス 215"/>
        <xdr:cNvSpPr txBox="1"/>
      </xdr:nvSpPr>
      <xdr:spPr>
        <a:xfrm>
          <a:off x="939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は繰出金と維持補修費で、類似団体平均を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ものと考え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55154</xdr:rowOff>
    </xdr:from>
    <xdr:to>
      <xdr:col>82</xdr:col>
      <xdr:colOff>107950</xdr:colOff>
      <xdr:row>54</xdr:row>
      <xdr:rowOff>61685</xdr:rowOff>
    </xdr:to>
    <xdr:cxnSp macro="">
      <xdr:nvCxnSpPr>
        <xdr:cNvPr id="251" name="直線コネクタ 250"/>
        <xdr:cNvCxnSpPr/>
      </xdr:nvCxnSpPr>
      <xdr:spPr>
        <a:xfrm flipV="1">
          <a:off x="15671800" y="93134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61685</xdr:rowOff>
    </xdr:to>
    <xdr:cxnSp macro="">
      <xdr:nvCxnSpPr>
        <xdr:cNvPr id="254" name="直線コネクタ 253"/>
        <xdr:cNvCxnSpPr/>
      </xdr:nvCxnSpPr>
      <xdr:spPr>
        <a:xfrm>
          <a:off x="14782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xdr:rowOff>
    </xdr:from>
    <xdr:to>
      <xdr:col>73</xdr:col>
      <xdr:colOff>180975</xdr:colOff>
      <xdr:row>54</xdr:row>
      <xdr:rowOff>61685</xdr:rowOff>
    </xdr:to>
    <xdr:cxnSp macro="">
      <xdr:nvCxnSpPr>
        <xdr:cNvPr id="257" name="直線コネクタ 256"/>
        <xdr:cNvCxnSpPr/>
      </xdr:nvCxnSpPr>
      <xdr:spPr>
        <a:xfrm>
          <a:off x="13893800" y="92677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54</xdr:row>
      <xdr:rowOff>9434</xdr:rowOff>
    </xdr:to>
    <xdr:cxnSp macro="">
      <xdr:nvCxnSpPr>
        <xdr:cNvPr id="260" name="直線コネクタ 259"/>
        <xdr:cNvCxnSpPr/>
      </xdr:nvCxnSpPr>
      <xdr:spPr>
        <a:xfrm>
          <a:off x="13004800" y="92481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120287</xdr:rowOff>
    </xdr:from>
    <xdr:to>
      <xdr:col>69</xdr:col>
      <xdr:colOff>142875</xdr:colOff>
      <xdr:row>56</xdr:row>
      <xdr:rowOff>50437</xdr:rowOff>
    </xdr:to>
    <xdr:sp macro="" textlink="">
      <xdr:nvSpPr>
        <xdr:cNvPr id="261" name="フローチャート: 判断 260"/>
        <xdr:cNvSpPr/>
      </xdr:nvSpPr>
      <xdr:spPr>
        <a:xfrm>
          <a:off x="13843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35214</xdr:rowOff>
    </xdr:from>
    <xdr:ext cx="762000" cy="259045"/>
    <xdr:sp macro="" textlink="">
      <xdr:nvSpPr>
        <xdr:cNvPr id="262" name="テキスト ボックス 261"/>
        <xdr:cNvSpPr txBox="1"/>
      </xdr:nvSpPr>
      <xdr:spPr>
        <a:xfrm>
          <a:off x="13512800" y="96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xdr:rowOff>
    </xdr:from>
    <xdr:to>
      <xdr:col>82</xdr:col>
      <xdr:colOff>158750</xdr:colOff>
      <xdr:row>54</xdr:row>
      <xdr:rowOff>105954</xdr:rowOff>
    </xdr:to>
    <xdr:sp macro="" textlink="">
      <xdr:nvSpPr>
        <xdr:cNvPr id="270" name="楕円 269"/>
        <xdr:cNvSpPr/>
      </xdr:nvSpPr>
      <xdr:spPr>
        <a:xfrm>
          <a:off x="164592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20881</xdr:rowOff>
    </xdr:from>
    <xdr:ext cx="762000" cy="259045"/>
    <xdr:sp macro="" textlink="">
      <xdr:nvSpPr>
        <xdr:cNvPr id="271" name="その他該当値テキスト"/>
        <xdr:cNvSpPr txBox="1"/>
      </xdr:nvSpPr>
      <xdr:spPr>
        <a:xfrm>
          <a:off x="16598900" y="910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xdr:rowOff>
    </xdr:from>
    <xdr:to>
      <xdr:col>78</xdr:col>
      <xdr:colOff>120650</xdr:colOff>
      <xdr:row>54</xdr:row>
      <xdr:rowOff>112485</xdr:rowOff>
    </xdr:to>
    <xdr:sp macro="" textlink="">
      <xdr:nvSpPr>
        <xdr:cNvPr id="272" name="楕円 271"/>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73" name="テキスト ボックス 272"/>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xdr:rowOff>
    </xdr:from>
    <xdr:to>
      <xdr:col>74</xdr:col>
      <xdr:colOff>31750</xdr:colOff>
      <xdr:row>54</xdr:row>
      <xdr:rowOff>112485</xdr:rowOff>
    </xdr:to>
    <xdr:sp macro="" textlink="">
      <xdr:nvSpPr>
        <xdr:cNvPr id="274" name="楕円 273"/>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122662</xdr:rowOff>
    </xdr:from>
    <xdr:ext cx="762000" cy="259045"/>
    <xdr:sp macro="" textlink="">
      <xdr:nvSpPr>
        <xdr:cNvPr id="275" name="テキスト ボックス 274"/>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130084</xdr:rowOff>
    </xdr:from>
    <xdr:to>
      <xdr:col>69</xdr:col>
      <xdr:colOff>142875</xdr:colOff>
      <xdr:row>54</xdr:row>
      <xdr:rowOff>60234</xdr:rowOff>
    </xdr:to>
    <xdr:sp macro="" textlink="">
      <xdr:nvSpPr>
        <xdr:cNvPr id="276" name="楕円 275"/>
        <xdr:cNvSpPr/>
      </xdr:nvSpPr>
      <xdr:spPr>
        <a:xfrm>
          <a:off x="13843000" y="92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70411</xdr:rowOff>
    </xdr:from>
    <xdr:ext cx="762000" cy="259045"/>
    <xdr:sp macro="" textlink="">
      <xdr:nvSpPr>
        <xdr:cNvPr id="277" name="テキスト ボックス 276"/>
        <xdr:cNvSpPr txBox="1"/>
      </xdr:nvSpPr>
      <xdr:spPr>
        <a:xfrm>
          <a:off x="13512800" y="898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78" name="楕円 277"/>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50817</xdr:rowOff>
    </xdr:from>
    <xdr:ext cx="762000" cy="259045"/>
    <xdr:sp macro="" textlink="">
      <xdr:nvSpPr>
        <xdr:cNvPr id="279" name="テキスト ボックス 278"/>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上昇傾向にあり、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本市は下水道事業が地方公営企業法を適用しており下水道事業会計への負担金が補助費等に計上されるが、公営企業を法適化していない団体は繰出金に計上されるため単純比較はできないと考える。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しかし、維持管理経費や整備に伴う公債費の増加により負担金が多額となっている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下水道事業については経営健全化に向けた取組を進めるとともに、その他の関係団体への補助金についても整理合理化を進める必要がある。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146594</xdr:rowOff>
    </xdr:from>
    <xdr:to>
      <xdr:col>82</xdr:col>
      <xdr:colOff>107950</xdr:colOff>
      <xdr:row>39</xdr:row>
      <xdr:rowOff>20865</xdr:rowOff>
    </xdr:to>
    <xdr:cxnSp macro="">
      <xdr:nvCxnSpPr>
        <xdr:cNvPr id="313" name="直線コネクタ 312"/>
        <xdr:cNvCxnSpPr/>
      </xdr:nvCxnSpPr>
      <xdr:spPr>
        <a:xfrm>
          <a:off x="15671800" y="666169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100874</xdr:rowOff>
    </xdr:from>
    <xdr:to>
      <xdr:col>78</xdr:col>
      <xdr:colOff>69850</xdr:colOff>
      <xdr:row>38</xdr:row>
      <xdr:rowOff>146594</xdr:rowOff>
    </xdr:to>
    <xdr:cxnSp macro="">
      <xdr:nvCxnSpPr>
        <xdr:cNvPr id="316" name="直線コネクタ 315"/>
        <xdr:cNvCxnSpPr/>
      </xdr:nvCxnSpPr>
      <xdr:spPr>
        <a:xfrm>
          <a:off x="14782800" y="6615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29028</xdr:rowOff>
    </xdr:from>
    <xdr:to>
      <xdr:col>73</xdr:col>
      <xdr:colOff>180975</xdr:colOff>
      <xdr:row>38</xdr:row>
      <xdr:rowOff>100874</xdr:rowOff>
    </xdr:to>
    <xdr:cxnSp macro="">
      <xdr:nvCxnSpPr>
        <xdr:cNvPr id="319" name="直線コネクタ 318"/>
        <xdr:cNvCxnSpPr/>
      </xdr:nvCxnSpPr>
      <xdr:spPr>
        <a:xfrm>
          <a:off x="13893800" y="65441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38</xdr:row>
      <xdr:rowOff>42091</xdr:rowOff>
    </xdr:to>
    <xdr:cxnSp macro="">
      <xdr:nvCxnSpPr>
        <xdr:cNvPr id="322" name="直線コネクタ 321"/>
        <xdr:cNvCxnSpPr/>
      </xdr:nvCxnSpPr>
      <xdr:spPr>
        <a:xfrm flipV="1">
          <a:off x="13004800" y="65441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85997</xdr:rowOff>
    </xdr:from>
    <xdr:to>
      <xdr:col>69</xdr:col>
      <xdr:colOff>142875</xdr:colOff>
      <xdr:row>37</xdr:row>
      <xdr:rowOff>16147</xdr:rowOff>
    </xdr:to>
    <xdr:sp macro="" textlink="">
      <xdr:nvSpPr>
        <xdr:cNvPr id="323" name="フローチャート: 判断 322"/>
        <xdr:cNvSpPr/>
      </xdr:nvSpPr>
      <xdr:spPr>
        <a:xfrm>
          <a:off x="13843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26324</xdr:rowOff>
    </xdr:from>
    <xdr:ext cx="762000" cy="259045"/>
    <xdr:sp macro="" textlink="">
      <xdr:nvSpPr>
        <xdr:cNvPr id="324" name="テキスト ボックス 323"/>
        <xdr:cNvSpPr txBox="1"/>
      </xdr:nvSpPr>
      <xdr:spPr>
        <a:xfrm>
          <a:off x="13512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141515</xdr:rowOff>
    </xdr:from>
    <xdr:to>
      <xdr:col>82</xdr:col>
      <xdr:colOff>158750</xdr:colOff>
      <xdr:row>39</xdr:row>
      <xdr:rowOff>71665</xdr:rowOff>
    </xdr:to>
    <xdr:sp macro="" textlink="">
      <xdr:nvSpPr>
        <xdr:cNvPr id="332" name="楕円 331"/>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113592</xdr:rowOff>
    </xdr:from>
    <xdr:ext cx="762000" cy="259045"/>
    <xdr:sp macro="" textlink="">
      <xdr:nvSpPr>
        <xdr:cNvPr id="333" name="補助費等該当値テキスト"/>
        <xdr:cNvSpPr txBox="1"/>
      </xdr:nvSpPr>
      <xdr:spPr>
        <a:xfrm>
          <a:off x="16598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95794</xdr:rowOff>
    </xdr:from>
    <xdr:to>
      <xdr:col>78</xdr:col>
      <xdr:colOff>120650</xdr:colOff>
      <xdr:row>39</xdr:row>
      <xdr:rowOff>25944</xdr:rowOff>
    </xdr:to>
    <xdr:sp macro="" textlink="">
      <xdr:nvSpPr>
        <xdr:cNvPr id="334" name="楕円 333"/>
        <xdr:cNvSpPr/>
      </xdr:nvSpPr>
      <xdr:spPr>
        <a:xfrm>
          <a:off x="15621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10721</xdr:rowOff>
    </xdr:from>
    <xdr:ext cx="736600" cy="259045"/>
    <xdr:sp macro="" textlink="">
      <xdr:nvSpPr>
        <xdr:cNvPr id="335" name="テキスト ボックス 334"/>
        <xdr:cNvSpPr txBox="1"/>
      </xdr:nvSpPr>
      <xdr:spPr>
        <a:xfrm>
          <a:off x="15290800" y="669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50074</xdr:rowOff>
    </xdr:from>
    <xdr:to>
      <xdr:col>74</xdr:col>
      <xdr:colOff>31750</xdr:colOff>
      <xdr:row>38</xdr:row>
      <xdr:rowOff>151674</xdr:rowOff>
    </xdr:to>
    <xdr:sp macro="" textlink="">
      <xdr:nvSpPr>
        <xdr:cNvPr id="336" name="楕円 335"/>
        <xdr:cNvSpPr/>
      </xdr:nvSpPr>
      <xdr:spPr>
        <a:xfrm>
          <a:off x="14732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136451</xdr:rowOff>
    </xdr:from>
    <xdr:ext cx="762000" cy="259045"/>
    <xdr:sp macro="" textlink="">
      <xdr:nvSpPr>
        <xdr:cNvPr id="337" name="テキスト ボックス 336"/>
        <xdr:cNvSpPr txBox="1"/>
      </xdr:nvSpPr>
      <xdr:spPr>
        <a:xfrm>
          <a:off x="14401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38" name="楕円 337"/>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64605</xdr:rowOff>
    </xdr:from>
    <xdr:ext cx="762000" cy="259045"/>
    <xdr:sp macro="" textlink="">
      <xdr:nvSpPr>
        <xdr:cNvPr id="339" name="テキスト ボックス 338"/>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162741</xdr:rowOff>
    </xdr:from>
    <xdr:to>
      <xdr:col>65</xdr:col>
      <xdr:colOff>53975</xdr:colOff>
      <xdr:row>38</xdr:row>
      <xdr:rowOff>92891</xdr:rowOff>
    </xdr:to>
    <xdr:sp macro="" textlink="">
      <xdr:nvSpPr>
        <xdr:cNvPr id="340" name="楕円 339"/>
        <xdr:cNvSpPr/>
      </xdr:nvSpPr>
      <xdr:spPr>
        <a:xfrm>
          <a:off x="12954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77668</xdr:rowOff>
    </xdr:from>
    <xdr:ext cx="762000" cy="259045"/>
    <xdr:sp macro="" textlink="">
      <xdr:nvSpPr>
        <xdr:cNvPr id="341" name="テキスト ボックス 340"/>
        <xdr:cNvSpPr txBox="1"/>
      </xdr:nvSpPr>
      <xdr:spPr>
        <a:xfrm>
          <a:off x="12623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新市のまちづくり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整備について一定の目途が立ったことから、公債費は減少しているものの、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経常収支比率における公債費は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の計画的な発行及び発行抑制</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に努めるなど、公債費負担の減少に努める。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65278</xdr:rowOff>
    </xdr:from>
    <xdr:to>
      <xdr:col>24</xdr:col>
      <xdr:colOff>25400</xdr:colOff>
      <xdr:row>79</xdr:row>
      <xdr:rowOff>124713</xdr:rowOff>
    </xdr:to>
    <xdr:cxnSp macro="">
      <xdr:nvCxnSpPr>
        <xdr:cNvPr id="371" name="直線コネクタ 370"/>
        <xdr:cNvCxnSpPr/>
      </xdr:nvCxnSpPr>
      <xdr:spPr>
        <a:xfrm flipV="1">
          <a:off x="3987800" y="136098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79</xdr:row>
      <xdr:rowOff>124713</xdr:rowOff>
    </xdr:to>
    <xdr:cxnSp macro="">
      <xdr:nvCxnSpPr>
        <xdr:cNvPr id="374" name="直線コネクタ 373"/>
        <xdr:cNvCxnSpPr/>
      </xdr:nvCxnSpPr>
      <xdr:spPr>
        <a:xfrm>
          <a:off x="3098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101854</xdr:rowOff>
    </xdr:from>
    <xdr:to>
      <xdr:col>15</xdr:col>
      <xdr:colOff>98425</xdr:colOff>
      <xdr:row>79</xdr:row>
      <xdr:rowOff>147574</xdr:rowOff>
    </xdr:to>
    <xdr:cxnSp macro="">
      <xdr:nvCxnSpPr>
        <xdr:cNvPr id="377" name="直線コネクタ 376"/>
        <xdr:cNvCxnSpPr/>
      </xdr:nvCxnSpPr>
      <xdr:spPr>
        <a:xfrm flipV="1">
          <a:off x="2209800" y="13646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147574</xdr:rowOff>
    </xdr:from>
    <xdr:to>
      <xdr:col>11</xdr:col>
      <xdr:colOff>9525</xdr:colOff>
      <xdr:row>80</xdr:row>
      <xdr:rowOff>12700</xdr:rowOff>
    </xdr:to>
    <xdr:cxnSp macro="">
      <xdr:nvCxnSpPr>
        <xdr:cNvPr id="380" name="直線コネクタ 379"/>
        <xdr:cNvCxnSpPr/>
      </xdr:nvCxnSpPr>
      <xdr:spPr>
        <a:xfrm flipV="1">
          <a:off x="1320800" y="13692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1" name="フローチャート: 判断 380"/>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14478</xdr:rowOff>
    </xdr:from>
    <xdr:to>
      <xdr:col>24</xdr:col>
      <xdr:colOff>76200</xdr:colOff>
      <xdr:row>79</xdr:row>
      <xdr:rowOff>116078</xdr:rowOff>
    </xdr:to>
    <xdr:sp macro="" textlink="">
      <xdr:nvSpPr>
        <xdr:cNvPr id="390" name="楕円 389"/>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94505</xdr:rowOff>
    </xdr:from>
    <xdr:ext cx="762000" cy="259045"/>
    <xdr:sp macro="" textlink="">
      <xdr:nvSpPr>
        <xdr:cNvPr id="391" name="公債費該当値テキスト"/>
        <xdr:cNvSpPr txBox="1"/>
      </xdr:nvSpPr>
      <xdr:spPr>
        <a:xfrm>
          <a:off x="4914900" y="1346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73913</xdr:rowOff>
    </xdr:from>
    <xdr:to>
      <xdr:col>20</xdr:col>
      <xdr:colOff>38100</xdr:colOff>
      <xdr:row>80</xdr:row>
      <xdr:rowOff>4063</xdr:rowOff>
    </xdr:to>
    <xdr:sp macro="" textlink="">
      <xdr:nvSpPr>
        <xdr:cNvPr id="392" name="楕円 391"/>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160290</xdr:rowOff>
    </xdr:from>
    <xdr:ext cx="736600" cy="259045"/>
    <xdr:sp macro="" textlink="">
      <xdr:nvSpPr>
        <xdr:cNvPr id="393" name="テキスト ボックス 392"/>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51054</xdr:rowOff>
    </xdr:from>
    <xdr:to>
      <xdr:col>15</xdr:col>
      <xdr:colOff>149225</xdr:colOff>
      <xdr:row>79</xdr:row>
      <xdr:rowOff>152654</xdr:rowOff>
    </xdr:to>
    <xdr:sp macro="" textlink="">
      <xdr:nvSpPr>
        <xdr:cNvPr id="394" name="楕円 393"/>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137431</xdr:rowOff>
    </xdr:from>
    <xdr:ext cx="762000" cy="259045"/>
    <xdr:sp macro="" textlink="">
      <xdr:nvSpPr>
        <xdr:cNvPr id="395" name="テキスト ボックス 394"/>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96774</xdr:rowOff>
    </xdr:from>
    <xdr:to>
      <xdr:col>11</xdr:col>
      <xdr:colOff>60325</xdr:colOff>
      <xdr:row>80</xdr:row>
      <xdr:rowOff>26924</xdr:rowOff>
    </xdr:to>
    <xdr:sp macro="" textlink="">
      <xdr:nvSpPr>
        <xdr:cNvPr id="396" name="楕円 395"/>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11701</xdr:rowOff>
    </xdr:from>
    <xdr:ext cx="762000" cy="259045"/>
    <xdr:sp macro="" textlink="">
      <xdr:nvSpPr>
        <xdr:cNvPr id="397" name="テキスト ボックス 396"/>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8" name="楕円 397"/>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9" name="テキスト ボックス 398"/>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公債費を除く経常経費の経常収支比率は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68.1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上昇傾向にあるものの、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78.4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公債費の比率が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ことが大きな要因となっている。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公債費負担の減少に努めとともに、経常経費の削減を図り、弾力性のある財政構造を目指す。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74422</xdr:rowOff>
    </xdr:from>
    <xdr:to>
      <xdr:col>82</xdr:col>
      <xdr:colOff>107950</xdr:colOff>
      <xdr:row>75</xdr:row>
      <xdr:rowOff>97282</xdr:rowOff>
    </xdr:to>
    <xdr:cxnSp macro="">
      <xdr:nvCxnSpPr>
        <xdr:cNvPr id="430" name="直線コネクタ 429"/>
        <xdr:cNvCxnSpPr/>
      </xdr:nvCxnSpPr>
      <xdr:spPr>
        <a:xfrm>
          <a:off x="15671800" y="129331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19558</xdr:rowOff>
    </xdr:from>
    <xdr:to>
      <xdr:col>78</xdr:col>
      <xdr:colOff>69850</xdr:colOff>
      <xdr:row>75</xdr:row>
      <xdr:rowOff>74422</xdr:rowOff>
    </xdr:to>
    <xdr:cxnSp macro="">
      <xdr:nvCxnSpPr>
        <xdr:cNvPr id="433" name="直線コネクタ 432"/>
        <xdr:cNvCxnSpPr/>
      </xdr:nvCxnSpPr>
      <xdr:spPr>
        <a:xfrm>
          <a:off x="14782800" y="12878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53848</xdr:rowOff>
    </xdr:from>
    <xdr:to>
      <xdr:col>73</xdr:col>
      <xdr:colOff>180975</xdr:colOff>
      <xdr:row>75</xdr:row>
      <xdr:rowOff>19558</xdr:rowOff>
    </xdr:to>
    <xdr:cxnSp macro="">
      <xdr:nvCxnSpPr>
        <xdr:cNvPr id="436" name="直線コネクタ 435"/>
        <xdr:cNvCxnSpPr/>
      </xdr:nvCxnSpPr>
      <xdr:spPr>
        <a:xfrm>
          <a:off x="13893800" y="127411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72136</xdr:rowOff>
    </xdr:to>
    <xdr:cxnSp macro="">
      <xdr:nvCxnSpPr>
        <xdr:cNvPr id="439" name="直線コネクタ 438"/>
        <xdr:cNvCxnSpPr/>
      </xdr:nvCxnSpPr>
      <xdr:spPr>
        <a:xfrm flipV="1">
          <a:off x="13004800" y="127411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40" name="フローチャート: 判断 439"/>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41" name="テキスト ボックス 440"/>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49" name="楕円 448"/>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50"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23622</xdr:rowOff>
    </xdr:from>
    <xdr:to>
      <xdr:col>78</xdr:col>
      <xdr:colOff>120650</xdr:colOff>
      <xdr:row>75</xdr:row>
      <xdr:rowOff>125222</xdr:rowOff>
    </xdr:to>
    <xdr:sp macro="" textlink="">
      <xdr:nvSpPr>
        <xdr:cNvPr id="451" name="楕円 450"/>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135399</xdr:rowOff>
    </xdr:from>
    <xdr:ext cx="736600" cy="259045"/>
    <xdr:sp macro="" textlink="">
      <xdr:nvSpPr>
        <xdr:cNvPr id="452" name="テキスト ボックス 451"/>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140208</xdr:rowOff>
    </xdr:from>
    <xdr:to>
      <xdr:col>74</xdr:col>
      <xdr:colOff>31750</xdr:colOff>
      <xdr:row>75</xdr:row>
      <xdr:rowOff>70358</xdr:rowOff>
    </xdr:to>
    <xdr:sp macro="" textlink="">
      <xdr:nvSpPr>
        <xdr:cNvPr id="453" name="楕円 452"/>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80535</xdr:rowOff>
    </xdr:from>
    <xdr:ext cx="762000" cy="259045"/>
    <xdr:sp macro="" textlink="">
      <xdr:nvSpPr>
        <xdr:cNvPr id="454" name="テキスト ボックス 453"/>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55" name="楕円 454"/>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56" name="テキスト ボックス 455"/>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21336</xdr:rowOff>
    </xdr:from>
    <xdr:to>
      <xdr:col>65</xdr:col>
      <xdr:colOff>53975</xdr:colOff>
      <xdr:row>74</xdr:row>
      <xdr:rowOff>122936</xdr:rowOff>
    </xdr:to>
    <xdr:sp macro="" textlink="">
      <xdr:nvSpPr>
        <xdr:cNvPr id="457" name="楕円 456"/>
        <xdr:cNvSpPr/>
      </xdr:nvSpPr>
      <xdr:spPr>
        <a:xfrm>
          <a:off x="12954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133113</xdr:rowOff>
    </xdr:from>
    <xdr:ext cx="762000" cy="259045"/>
    <xdr:sp macro="" textlink="">
      <xdr:nvSpPr>
        <xdr:cNvPr id="458" name="テキスト ボックス 457"/>
        <xdr:cNvSpPr txBox="1"/>
      </xdr:nvSpPr>
      <xdr:spPr>
        <a:xfrm>
          <a:off x="12623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91700</xdr:rowOff>
    </xdr:from>
    <xdr:to>
      <xdr:col>29</xdr:col>
      <xdr:colOff>127000</xdr:colOff>
      <xdr:row>14</xdr:row>
      <xdr:rowOff>112560</xdr:rowOff>
    </xdr:to>
    <xdr:cxnSp macro="">
      <xdr:nvCxnSpPr>
        <xdr:cNvPr id="50" name="直線コネクタ 49"/>
        <xdr:cNvCxnSpPr/>
      </xdr:nvCxnSpPr>
      <xdr:spPr bwMode="auto">
        <a:xfrm flipV="1">
          <a:off x="5003800" y="2539625"/>
          <a:ext cx="647700" cy="2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112560</xdr:rowOff>
    </xdr:from>
    <xdr:to>
      <xdr:col>26</xdr:col>
      <xdr:colOff>50800</xdr:colOff>
      <xdr:row>14</xdr:row>
      <xdr:rowOff>154184</xdr:rowOff>
    </xdr:to>
    <xdr:cxnSp macro="">
      <xdr:nvCxnSpPr>
        <xdr:cNvPr id="53" name="直線コネクタ 52"/>
        <xdr:cNvCxnSpPr/>
      </xdr:nvCxnSpPr>
      <xdr:spPr bwMode="auto">
        <a:xfrm flipV="1">
          <a:off x="4305300" y="2560485"/>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146050</xdr:rowOff>
    </xdr:from>
    <xdr:to>
      <xdr:col>22</xdr:col>
      <xdr:colOff>114300</xdr:colOff>
      <xdr:row>14</xdr:row>
      <xdr:rowOff>154184</xdr:rowOff>
    </xdr:to>
    <xdr:cxnSp macro="">
      <xdr:nvCxnSpPr>
        <xdr:cNvPr id="56" name="直線コネクタ 55"/>
        <xdr:cNvCxnSpPr/>
      </xdr:nvCxnSpPr>
      <xdr:spPr bwMode="auto">
        <a:xfrm>
          <a:off x="3606800" y="2593975"/>
          <a:ext cx="698500" cy="8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146050</xdr:rowOff>
    </xdr:from>
    <xdr:to>
      <xdr:col>18</xdr:col>
      <xdr:colOff>177800</xdr:colOff>
      <xdr:row>15</xdr:row>
      <xdr:rowOff>4832</xdr:rowOff>
    </xdr:to>
    <xdr:cxnSp macro="">
      <xdr:nvCxnSpPr>
        <xdr:cNvPr id="59" name="直線コネクタ 58"/>
        <xdr:cNvCxnSpPr/>
      </xdr:nvCxnSpPr>
      <xdr:spPr bwMode="auto">
        <a:xfrm flipV="1">
          <a:off x="2908300" y="2593975"/>
          <a:ext cx="6985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103651</xdr:rowOff>
    </xdr:from>
    <xdr:to>
      <xdr:col>19</xdr:col>
      <xdr:colOff>38100</xdr:colOff>
      <xdr:row>17</xdr:row>
      <xdr:rowOff>33801</xdr:rowOff>
    </xdr:to>
    <xdr:sp macro="" textlink="">
      <xdr:nvSpPr>
        <xdr:cNvPr id="60" name="フローチャート: 判断 59"/>
        <xdr:cNvSpPr/>
      </xdr:nvSpPr>
      <xdr:spPr bwMode="auto">
        <a:xfrm>
          <a:off x="3556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18578</xdr:rowOff>
    </xdr:from>
    <xdr:ext cx="762000" cy="259045"/>
    <xdr:sp macro="" textlink="">
      <xdr:nvSpPr>
        <xdr:cNvPr id="61" name="テキスト ボックス 60"/>
        <xdr:cNvSpPr txBox="1"/>
      </xdr:nvSpPr>
      <xdr:spPr>
        <a:xfrm>
          <a:off x="32258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40900</xdr:rowOff>
    </xdr:from>
    <xdr:to>
      <xdr:col>29</xdr:col>
      <xdr:colOff>177800</xdr:colOff>
      <xdr:row>14</xdr:row>
      <xdr:rowOff>142500</xdr:rowOff>
    </xdr:to>
    <xdr:sp macro="" textlink="">
      <xdr:nvSpPr>
        <xdr:cNvPr id="69" name="楕円 68"/>
        <xdr:cNvSpPr/>
      </xdr:nvSpPr>
      <xdr:spPr bwMode="auto">
        <a:xfrm>
          <a:off x="5600700" y="248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57427</xdr:rowOff>
    </xdr:from>
    <xdr:ext cx="762000" cy="259045"/>
    <xdr:sp macro="" textlink="">
      <xdr:nvSpPr>
        <xdr:cNvPr id="70" name="人口1人当たり決算額の推移該当値テキスト130"/>
        <xdr:cNvSpPr txBox="1"/>
      </xdr:nvSpPr>
      <xdr:spPr>
        <a:xfrm>
          <a:off x="5740400" y="233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61760</xdr:rowOff>
    </xdr:from>
    <xdr:to>
      <xdr:col>26</xdr:col>
      <xdr:colOff>101600</xdr:colOff>
      <xdr:row>14</xdr:row>
      <xdr:rowOff>163360</xdr:rowOff>
    </xdr:to>
    <xdr:sp macro="" textlink="">
      <xdr:nvSpPr>
        <xdr:cNvPr id="71" name="楕円 70"/>
        <xdr:cNvSpPr/>
      </xdr:nvSpPr>
      <xdr:spPr bwMode="auto">
        <a:xfrm>
          <a:off x="4953000" y="2509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2087</xdr:rowOff>
    </xdr:from>
    <xdr:ext cx="736600" cy="259045"/>
    <xdr:sp macro="" textlink="">
      <xdr:nvSpPr>
        <xdr:cNvPr id="72" name="テキスト ボックス 71"/>
        <xdr:cNvSpPr txBox="1"/>
      </xdr:nvSpPr>
      <xdr:spPr>
        <a:xfrm>
          <a:off x="4622800" y="227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103384</xdr:rowOff>
    </xdr:from>
    <xdr:to>
      <xdr:col>22</xdr:col>
      <xdr:colOff>165100</xdr:colOff>
      <xdr:row>15</xdr:row>
      <xdr:rowOff>33534</xdr:rowOff>
    </xdr:to>
    <xdr:sp macro="" textlink="">
      <xdr:nvSpPr>
        <xdr:cNvPr id="73" name="楕円 72"/>
        <xdr:cNvSpPr/>
      </xdr:nvSpPr>
      <xdr:spPr bwMode="auto">
        <a:xfrm>
          <a:off x="4254500" y="255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43711</xdr:rowOff>
    </xdr:from>
    <xdr:ext cx="762000" cy="259045"/>
    <xdr:sp macro="" textlink="">
      <xdr:nvSpPr>
        <xdr:cNvPr id="74" name="テキスト ボックス 73"/>
        <xdr:cNvSpPr txBox="1"/>
      </xdr:nvSpPr>
      <xdr:spPr>
        <a:xfrm>
          <a:off x="3924300" y="232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95250</xdr:rowOff>
    </xdr:from>
    <xdr:to>
      <xdr:col>19</xdr:col>
      <xdr:colOff>38100</xdr:colOff>
      <xdr:row>15</xdr:row>
      <xdr:rowOff>25400</xdr:rowOff>
    </xdr:to>
    <xdr:sp macro="" textlink="">
      <xdr:nvSpPr>
        <xdr:cNvPr id="75" name="楕円 74"/>
        <xdr:cNvSpPr/>
      </xdr:nvSpPr>
      <xdr:spPr bwMode="auto">
        <a:xfrm>
          <a:off x="35560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35577</xdr:rowOff>
    </xdr:from>
    <xdr:ext cx="762000" cy="259045"/>
    <xdr:sp macro="" textlink="">
      <xdr:nvSpPr>
        <xdr:cNvPr id="76" name="テキスト ボックス 75"/>
        <xdr:cNvSpPr txBox="1"/>
      </xdr:nvSpPr>
      <xdr:spPr>
        <a:xfrm>
          <a:off x="3225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125482</xdr:rowOff>
    </xdr:from>
    <xdr:to>
      <xdr:col>15</xdr:col>
      <xdr:colOff>101600</xdr:colOff>
      <xdr:row>15</xdr:row>
      <xdr:rowOff>55632</xdr:rowOff>
    </xdr:to>
    <xdr:sp macro="" textlink="">
      <xdr:nvSpPr>
        <xdr:cNvPr id="77" name="楕円 76"/>
        <xdr:cNvSpPr/>
      </xdr:nvSpPr>
      <xdr:spPr bwMode="auto">
        <a:xfrm>
          <a:off x="2857500" y="257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65809</xdr:rowOff>
    </xdr:from>
    <xdr:ext cx="762000" cy="259045"/>
    <xdr:sp macro="" textlink="">
      <xdr:nvSpPr>
        <xdr:cNvPr id="78" name="テキスト ボックス 77"/>
        <xdr:cNvSpPr txBox="1"/>
      </xdr:nvSpPr>
      <xdr:spPr>
        <a:xfrm>
          <a:off x="2527300" y="23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284048</xdr:rowOff>
    </xdr:from>
    <xdr:to>
      <xdr:col>29</xdr:col>
      <xdr:colOff>127000</xdr:colOff>
      <xdr:row>33</xdr:row>
      <xdr:rowOff>312591</xdr:rowOff>
    </xdr:to>
    <xdr:cxnSp macro="">
      <xdr:nvCxnSpPr>
        <xdr:cNvPr id="113" name="直線コネクタ 112"/>
        <xdr:cNvCxnSpPr/>
      </xdr:nvCxnSpPr>
      <xdr:spPr bwMode="auto">
        <a:xfrm flipV="1">
          <a:off x="5003800" y="6208598"/>
          <a:ext cx="6477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312591</xdr:rowOff>
    </xdr:from>
    <xdr:to>
      <xdr:col>26</xdr:col>
      <xdr:colOff>50800</xdr:colOff>
      <xdr:row>34</xdr:row>
      <xdr:rowOff>124583</xdr:rowOff>
    </xdr:to>
    <xdr:cxnSp macro="">
      <xdr:nvCxnSpPr>
        <xdr:cNvPr id="116" name="直線コネクタ 115"/>
        <xdr:cNvCxnSpPr/>
      </xdr:nvCxnSpPr>
      <xdr:spPr bwMode="auto">
        <a:xfrm flipV="1">
          <a:off x="4305300" y="6237141"/>
          <a:ext cx="698500" cy="15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17141</xdr:rowOff>
    </xdr:from>
    <xdr:to>
      <xdr:col>22</xdr:col>
      <xdr:colOff>114300</xdr:colOff>
      <xdr:row>34</xdr:row>
      <xdr:rowOff>124583</xdr:rowOff>
    </xdr:to>
    <xdr:cxnSp macro="">
      <xdr:nvCxnSpPr>
        <xdr:cNvPr id="119" name="直線コネクタ 118"/>
        <xdr:cNvCxnSpPr/>
      </xdr:nvCxnSpPr>
      <xdr:spPr bwMode="auto">
        <a:xfrm>
          <a:off x="3606800" y="6284591"/>
          <a:ext cx="698500" cy="10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341361</xdr:rowOff>
    </xdr:from>
    <xdr:to>
      <xdr:col>18</xdr:col>
      <xdr:colOff>177800</xdr:colOff>
      <xdr:row>34</xdr:row>
      <xdr:rowOff>17141</xdr:rowOff>
    </xdr:to>
    <xdr:cxnSp macro="">
      <xdr:nvCxnSpPr>
        <xdr:cNvPr id="122" name="直線コネクタ 121"/>
        <xdr:cNvCxnSpPr/>
      </xdr:nvCxnSpPr>
      <xdr:spPr bwMode="auto">
        <a:xfrm>
          <a:off x="2908300" y="6265911"/>
          <a:ext cx="698500" cy="18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3" name="フローチャート: 判断 122"/>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4" name="テキスト ボックス 123"/>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233248</xdr:rowOff>
    </xdr:from>
    <xdr:to>
      <xdr:col>29</xdr:col>
      <xdr:colOff>177800</xdr:colOff>
      <xdr:row>33</xdr:row>
      <xdr:rowOff>334848</xdr:rowOff>
    </xdr:to>
    <xdr:sp macro="" textlink="">
      <xdr:nvSpPr>
        <xdr:cNvPr id="132" name="楕円 131"/>
        <xdr:cNvSpPr/>
      </xdr:nvSpPr>
      <xdr:spPr bwMode="auto">
        <a:xfrm>
          <a:off x="5600700" y="615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78325</xdr:rowOff>
    </xdr:from>
    <xdr:ext cx="762000" cy="259045"/>
    <xdr:sp macro="" textlink="">
      <xdr:nvSpPr>
        <xdr:cNvPr id="133" name="人口1人当たり決算額の推移該当値テキスト445"/>
        <xdr:cNvSpPr txBox="1"/>
      </xdr:nvSpPr>
      <xdr:spPr>
        <a:xfrm>
          <a:off x="5740400" y="600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261791</xdr:rowOff>
    </xdr:from>
    <xdr:to>
      <xdr:col>26</xdr:col>
      <xdr:colOff>101600</xdr:colOff>
      <xdr:row>34</xdr:row>
      <xdr:rowOff>20491</xdr:rowOff>
    </xdr:to>
    <xdr:sp macro="" textlink="">
      <xdr:nvSpPr>
        <xdr:cNvPr id="134" name="楕円 133"/>
        <xdr:cNvSpPr/>
      </xdr:nvSpPr>
      <xdr:spPr bwMode="auto">
        <a:xfrm>
          <a:off x="4953000" y="618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30668</xdr:rowOff>
    </xdr:from>
    <xdr:ext cx="736600" cy="259045"/>
    <xdr:sp macro="" textlink="">
      <xdr:nvSpPr>
        <xdr:cNvPr id="135" name="テキスト ボックス 134"/>
        <xdr:cNvSpPr txBox="1"/>
      </xdr:nvSpPr>
      <xdr:spPr>
        <a:xfrm>
          <a:off x="4622800" y="595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73783</xdr:rowOff>
    </xdr:from>
    <xdr:to>
      <xdr:col>22</xdr:col>
      <xdr:colOff>165100</xdr:colOff>
      <xdr:row>34</xdr:row>
      <xdr:rowOff>175383</xdr:rowOff>
    </xdr:to>
    <xdr:sp macro="" textlink="">
      <xdr:nvSpPr>
        <xdr:cNvPr id="136" name="楕円 135"/>
        <xdr:cNvSpPr/>
      </xdr:nvSpPr>
      <xdr:spPr bwMode="auto">
        <a:xfrm>
          <a:off x="4254500" y="634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185560</xdr:rowOff>
    </xdr:from>
    <xdr:ext cx="762000" cy="259045"/>
    <xdr:sp macro="" textlink="">
      <xdr:nvSpPr>
        <xdr:cNvPr id="137" name="テキスト ボックス 136"/>
        <xdr:cNvSpPr txBox="1"/>
      </xdr:nvSpPr>
      <xdr:spPr>
        <a:xfrm>
          <a:off x="3924300" y="61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309241</xdr:rowOff>
    </xdr:from>
    <xdr:to>
      <xdr:col>19</xdr:col>
      <xdr:colOff>38100</xdr:colOff>
      <xdr:row>34</xdr:row>
      <xdr:rowOff>67941</xdr:rowOff>
    </xdr:to>
    <xdr:sp macro="" textlink="">
      <xdr:nvSpPr>
        <xdr:cNvPr id="138" name="楕円 137"/>
        <xdr:cNvSpPr/>
      </xdr:nvSpPr>
      <xdr:spPr bwMode="auto">
        <a:xfrm>
          <a:off x="3556000" y="623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78118</xdr:rowOff>
    </xdr:from>
    <xdr:ext cx="762000" cy="259045"/>
    <xdr:sp macro="" textlink="">
      <xdr:nvSpPr>
        <xdr:cNvPr id="139" name="テキスト ボックス 138"/>
        <xdr:cNvSpPr txBox="1"/>
      </xdr:nvSpPr>
      <xdr:spPr>
        <a:xfrm>
          <a:off x="3225800" y="600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290561</xdr:rowOff>
    </xdr:from>
    <xdr:to>
      <xdr:col>15</xdr:col>
      <xdr:colOff>101600</xdr:colOff>
      <xdr:row>34</xdr:row>
      <xdr:rowOff>49261</xdr:rowOff>
    </xdr:to>
    <xdr:sp macro="" textlink="">
      <xdr:nvSpPr>
        <xdr:cNvPr id="140" name="楕円 139"/>
        <xdr:cNvSpPr/>
      </xdr:nvSpPr>
      <xdr:spPr bwMode="auto">
        <a:xfrm>
          <a:off x="2857500" y="621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59438</xdr:rowOff>
    </xdr:from>
    <xdr:ext cx="762000" cy="259045"/>
    <xdr:sp macro="" textlink="">
      <xdr:nvSpPr>
        <xdr:cNvPr id="141" name="テキスト ボックス 140"/>
        <xdr:cNvSpPr txBox="1"/>
      </xdr:nvSpPr>
      <xdr:spPr>
        <a:xfrm>
          <a:off x="2527300" y="598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37802</xdr:rowOff>
    </xdr:from>
    <xdr:to>
      <xdr:col>24</xdr:col>
      <xdr:colOff>63500</xdr:colOff>
      <xdr:row>33</xdr:row>
      <xdr:rowOff>65405</xdr:rowOff>
    </xdr:to>
    <xdr:cxnSp macro="">
      <xdr:nvCxnSpPr>
        <xdr:cNvPr id="61" name="直線コネクタ 60"/>
        <xdr:cNvCxnSpPr/>
      </xdr:nvCxnSpPr>
      <xdr:spPr>
        <a:xfrm flipV="1">
          <a:off x="3797300" y="5695652"/>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65405</xdr:rowOff>
    </xdr:from>
    <xdr:to>
      <xdr:col>19</xdr:col>
      <xdr:colOff>177800</xdr:colOff>
      <xdr:row>33</xdr:row>
      <xdr:rowOff>96552</xdr:rowOff>
    </xdr:to>
    <xdr:cxnSp macro="">
      <xdr:nvCxnSpPr>
        <xdr:cNvPr id="64" name="直線コネクタ 63"/>
        <xdr:cNvCxnSpPr/>
      </xdr:nvCxnSpPr>
      <xdr:spPr>
        <a:xfrm flipV="1">
          <a:off x="2908300" y="5723255"/>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62890</xdr:rowOff>
    </xdr:from>
    <xdr:to>
      <xdr:col>15</xdr:col>
      <xdr:colOff>50800</xdr:colOff>
      <xdr:row>33</xdr:row>
      <xdr:rowOff>96552</xdr:rowOff>
    </xdr:to>
    <xdr:cxnSp macro="">
      <xdr:nvCxnSpPr>
        <xdr:cNvPr id="67" name="直線コネクタ 66"/>
        <xdr:cNvCxnSpPr/>
      </xdr:nvCxnSpPr>
      <xdr:spPr>
        <a:xfrm>
          <a:off x="2019300" y="5720740"/>
          <a:ext cx="889000" cy="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62890</xdr:rowOff>
    </xdr:from>
    <xdr:to>
      <xdr:col>10</xdr:col>
      <xdr:colOff>114300</xdr:colOff>
      <xdr:row>33</xdr:row>
      <xdr:rowOff>86074</xdr:rowOff>
    </xdr:to>
    <xdr:cxnSp macro="">
      <xdr:nvCxnSpPr>
        <xdr:cNvPr id="70" name="直線コネクタ 69"/>
        <xdr:cNvCxnSpPr/>
      </xdr:nvCxnSpPr>
      <xdr:spPr>
        <a:xfrm flipV="1">
          <a:off x="1130300" y="5720740"/>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80975</xdr:rowOff>
    </xdr:from>
    <xdr:to>
      <xdr:col>10</xdr:col>
      <xdr:colOff>165100</xdr:colOff>
      <xdr:row>37</xdr:row>
      <xdr:rowOff>11125</xdr:rowOff>
    </xdr:to>
    <xdr:sp macro="" textlink="">
      <xdr:nvSpPr>
        <xdr:cNvPr id="71" name="フローチャート: 判断 70"/>
        <xdr:cNvSpPr/>
      </xdr:nvSpPr>
      <xdr:spPr>
        <a:xfrm>
          <a:off x="1968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2252</xdr:rowOff>
    </xdr:from>
    <xdr:ext cx="534377" cy="259045"/>
    <xdr:sp macro="" textlink="">
      <xdr:nvSpPr>
        <xdr:cNvPr id="72" name="テキスト ボックス 71"/>
        <xdr:cNvSpPr txBox="1"/>
      </xdr:nvSpPr>
      <xdr:spPr>
        <a:xfrm>
          <a:off x="1752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158452</xdr:rowOff>
    </xdr:from>
    <xdr:to>
      <xdr:col>24</xdr:col>
      <xdr:colOff>114300</xdr:colOff>
      <xdr:row>33</xdr:row>
      <xdr:rowOff>88602</xdr:rowOff>
    </xdr:to>
    <xdr:sp macro="" textlink="">
      <xdr:nvSpPr>
        <xdr:cNvPr id="80" name="楕円 79"/>
        <xdr:cNvSpPr/>
      </xdr:nvSpPr>
      <xdr:spPr>
        <a:xfrm>
          <a:off x="4584700" y="56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9879</xdr:rowOff>
    </xdr:from>
    <xdr:ext cx="534377" cy="259045"/>
    <xdr:sp macro="" textlink="">
      <xdr:nvSpPr>
        <xdr:cNvPr id="81" name="人件費該当値テキスト"/>
        <xdr:cNvSpPr txBox="1"/>
      </xdr:nvSpPr>
      <xdr:spPr>
        <a:xfrm>
          <a:off x="4686300" y="549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14605</xdr:rowOff>
    </xdr:from>
    <xdr:to>
      <xdr:col>20</xdr:col>
      <xdr:colOff>38100</xdr:colOff>
      <xdr:row>33</xdr:row>
      <xdr:rowOff>116205</xdr:rowOff>
    </xdr:to>
    <xdr:sp macro="" textlink="">
      <xdr:nvSpPr>
        <xdr:cNvPr id="82" name="楕円 81"/>
        <xdr:cNvSpPr/>
      </xdr:nvSpPr>
      <xdr:spPr>
        <a:xfrm>
          <a:off x="3746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132732</xdr:rowOff>
    </xdr:from>
    <xdr:ext cx="534377" cy="259045"/>
    <xdr:sp macro="" textlink="">
      <xdr:nvSpPr>
        <xdr:cNvPr id="83" name="テキスト ボックス 82"/>
        <xdr:cNvSpPr txBox="1"/>
      </xdr:nvSpPr>
      <xdr:spPr>
        <a:xfrm>
          <a:off x="3530111" y="54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45752</xdr:rowOff>
    </xdr:from>
    <xdr:to>
      <xdr:col>15</xdr:col>
      <xdr:colOff>101600</xdr:colOff>
      <xdr:row>33</xdr:row>
      <xdr:rowOff>147352</xdr:rowOff>
    </xdr:to>
    <xdr:sp macro="" textlink="">
      <xdr:nvSpPr>
        <xdr:cNvPr id="84" name="楕円 83"/>
        <xdr:cNvSpPr/>
      </xdr:nvSpPr>
      <xdr:spPr>
        <a:xfrm>
          <a:off x="2857500" y="57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163879</xdr:rowOff>
    </xdr:from>
    <xdr:ext cx="534377" cy="259045"/>
    <xdr:sp macro="" textlink="">
      <xdr:nvSpPr>
        <xdr:cNvPr id="85" name="テキスト ボックス 84"/>
        <xdr:cNvSpPr txBox="1"/>
      </xdr:nvSpPr>
      <xdr:spPr>
        <a:xfrm>
          <a:off x="2641111" y="547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12090</xdr:rowOff>
    </xdr:from>
    <xdr:to>
      <xdr:col>10</xdr:col>
      <xdr:colOff>165100</xdr:colOff>
      <xdr:row>33</xdr:row>
      <xdr:rowOff>113690</xdr:rowOff>
    </xdr:to>
    <xdr:sp macro="" textlink="">
      <xdr:nvSpPr>
        <xdr:cNvPr id="86" name="楕円 85"/>
        <xdr:cNvSpPr/>
      </xdr:nvSpPr>
      <xdr:spPr>
        <a:xfrm>
          <a:off x="1968500" y="56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130217</xdr:rowOff>
    </xdr:from>
    <xdr:ext cx="534377" cy="259045"/>
    <xdr:sp macro="" textlink="">
      <xdr:nvSpPr>
        <xdr:cNvPr id="87" name="テキスト ボックス 86"/>
        <xdr:cNvSpPr txBox="1"/>
      </xdr:nvSpPr>
      <xdr:spPr>
        <a:xfrm>
          <a:off x="1752111" y="54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35274</xdr:rowOff>
    </xdr:from>
    <xdr:to>
      <xdr:col>6</xdr:col>
      <xdr:colOff>38100</xdr:colOff>
      <xdr:row>33</xdr:row>
      <xdr:rowOff>136874</xdr:rowOff>
    </xdr:to>
    <xdr:sp macro="" textlink="">
      <xdr:nvSpPr>
        <xdr:cNvPr id="88" name="楕円 87"/>
        <xdr:cNvSpPr/>
      </xdr:nvSpPr>
      <xdr:spPr>
        <a:xfrm>
          <a:off x="1079500" y="56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153401</xdr:rowOff>
    </xdr:from>
    <xdr:ext cx="534377" cy="259045"/>
    <xdr:sp macro="" textlink="">
      <xdr:nvSpPr>
        <xdr:cNvPr id="89" name="テキスト ボックス 88"/>
        <xdr:cNvSpPr txBox="1"/>
      </xdr:nvSpPr>
      <xdr:spPr>
        <a:xfrm>
          <a:off x="863111" y="546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40191</xdr:rowOff>
    </xdr:from>
    <xdr:to>
      <xdr:col>24</xdr:col>
      <xdr:colOff>63500</xdr:colOff>
      <xdr:row>52</xdr:row>
      <xdr:rowOff>130373</xdr:rowOff>
    </xdr:to>
    <xdr:cxnSp macro="">
      <xdr:nvCxnSpPr>
        <xdr:cNvPr id="117" name="直線コネクタ 116"/>
        <xdr:cNvCxnSpPr/>
      </xdr:nvCxnSpPr>
      <xdr:spPr>
        <a:xfrm>
          <a:off x="3797300" y="8955591"/>
          <a:ext cx="8382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5421</xdr:rowOff>
    </xdr:from>
    <xdr:to>
      <xdr:col>19</xdr:col>
      <xdr:colOff>177800</xdr:colOff>
      <xdr:row>52</xdr:row>
      <xdr:rowOff>40191</xdr:rowOff>
    </xdr:to>
    <xdr:cxnSp macro="">
      <xdr:nvCxnSpPr>
        <xdr:cNvPr id="120" name="直線コネクタ 119"/>
        <xdr:cNvCxnSpPr/>
      </xdr:nvCxnSpPr>
      <xdr:spPr>
        <a:xfrm>
          <a:off x="2908300" y="8920821"/>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5421</xdr:rowOff>
    </xdr:from>
    <xdr:to>
      <xdr:col>15</xdr:col>
      <xdr:colOff>50800</xdr:colOff>
      <xdr:row>52</xdr:row>
      <xdr:rowOff>99375</xdr:rowOff>
    </xdr:to>
    <xdr:cxnSp macro="">
      <xdr:nvCxnSpPr>
        <xdr:cNvPr id="123" name="直線コネクタ 122"/>
        <xdr:cNvCxnSpPr/>
      </xdr:nvCxnSpPr>
      <xdr:spPr>
        <a:xfrm flipV="1">
          <a:off x="2019300" y="8920821"/>
          <a:ext cx="8890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83556</xdr:rowOff>
    </xdr:from>
    <xdr:to>
      <xdr:col>10</xdr:col>
      <xdr:colOff>114300</xdr:colOff>
      <xdr:row>52</xdr:row>
      <xdr:rowOff>99375</xdr:rowOff>
    </xdr:to>
    <xdr:cxnSp macro="">
      <xdr:nvCxnSpPr>
        <xdr:cNvPr id="126" name="直線コネクタ 125"/>
        <xdr:cNvCxnSpPr/>
      </xdr:nvCxnSpPr>
      <xdr:spPr>
        <a:xfrm>
          <a:off x="1130300" y="8998956"/>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100947</xdr:rowOff>
    </xdr:from>
    <xdr:to>
      <xdr:col>10</xdr:col>
      <xdr:colOff>165100</xdr:colOff>
      <xdr:row>54</xdr:row>
      <xdr:rowOff>31097</xdr:rowOff>
    </xdr:to>
    <xdr:sp macro="" textlink="">
      <xdr:nvSpPr>
        <xdr:cNvPr id="127" name="フローチャート: 判断 126"/>
        <xdr:cNvSpPr/>
      </xdr:nvSpPr>
      <xdr:spPr>
        <a:xfrm>
          <a:off x="1968500" y="918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22224</xdr:rowOff>
    </xdr:from>
    <xdr:ext cx="534377" cy="259045"/>
    <xdr:sp macro="" textlink="">
      <xdr:nvSpPr>
        <xdr:cNvPr id="128" name="テキスト ボックス 127"/>
        <xdr:cNvSpPr txBox="1"/>
      </xdr:nvSpPr>
      <xdr:spPr>
        <a:xfrm>
          <a:off x="1752111" y="92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79573</xdr:rowOff>
    </xdr:from>
    <xdr:to>
      <xdr:col>24</xdr:col>
      <xdr:colOff>114300</xdr:colOff>
      <xdr:row>53</xdr:row>
      <xdr:rowOff>9723</xdr:rowOff>
    </xdr:to>
    <xdr:sp macro="" textlink="">
      <xdr:nvSpPr>
        <xdr:cNvPr id="136" name="楕円 135"/>
        <xdr:cNvSpPr/>
      </xdr:nvSpPr>
      <xdr:spPr>
        <a:xfrm>
          <a:off x="4584700" y="89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102450</xdr:rowOff>
    </xdr:from>
    <xdr:ext cx="534377" cy="259045"/>
    <xdr:sp macro="" textlink="">
      <xdr:nvSpPr>
        <xdr:cNvPr id="137" name="物件費該当値テキスト"/>
        <xdr:cNvSpPr txBox="1"/>
      </xdr:nvSpPr>
      <xdr:spPr>
        <a:xfrm>
          <a:off x="4686300" y="88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160841</xdr:rowOff>
    </xdr:from>
    <xdr:to>
      <xdr:col>20</xdr:col>
      <xdr:colOff>38100</xdr:colOff>
      <xdr:row>52</xdr:row>
      <xdr:rowOff>90991</xdr:rowOff>
    </xdr:to>
    <xdr:sp macro="" textlink="">
      <xdr:nvSpPr>
        <xdr:cNvPr id="138" name="楕円 137"/>
        <xdr:cNvSpPr/>
      </xdr:nvSpPr>
      <xdr:spPr>
        <a:xfrm>
          <a:off x="3746500" y="890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107518</xdr:rowOff>
    </xdr:from>
    <xdr:ext cx="534377" cy="259045"/>
    <xdr:sp macro="" textlink="">
      <xdr:nvSpPr>
        <xdr:cNvPr id="139" name="テキスト ボックス 138"/>
        <xdr:cNvSpPr txBox="1"/>
      </xdr:nvSpPr>
      <xdr:spPr>
        <a:xfrm>
          <a:off x="3530111" y="86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126071</xdr:rowOff>
    </xdr:from>
    <xdr:to>
      <xdr:col>15</xdr:col>
      <xdr:colOff>101600</xdr:colOff>
      <xdr:row>52</xdr:row>
      <xdr:rowOff>56221</xdr:rowOff>
    </xdr:to>
    <xdr:sp macro="" textlink="">
      <xdr:nvSpPr>
        <xdr:cNvPr id="140" name="楕円 139"/>
        <xdr:cNvSpPr/>
      </xdr:nvSpPr>
      <xdr:spPr>
        <a:xfrm>
          <a:off x="2857500" y="88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72748</xdr:rowOff>
    </xdr:from>
    <xdr:ext cx="534377" cy="259045"/>
    <xdr:sp macro="" textlink="">
      <xdr:nvSpPr>
        <xdr:cNvPr id="141" name="テキスト ボックス 140"/>
        <xdr:cNvSpPr txBox="1"/>
      </xdr:nvSpPr>
      <xdr:spPr>
        <a:xfrm>
          <a:off x="2641111" y="86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48575</xdr:rowOff>
    </xdr:from>
    <xdr:to>
      <xdr:col>10</xdr:col>
      <xdr:colOff>165100</xdr:colOff>
      <xdr:row>52</xdr:row>
      <xdr:rowOff>150175</xdr:rowOff>
    </xdr:to>
    <xdr:sp macro="" textlink="">
      <xdr:nvSpPr>
        <xdr:cNvPr id="142" name="楕円 141"/>
        <xdr:cNvSpPr/>
      </xdr:nvSpPr>
      <xdr:spPr>
        <a:xfrm>
          <a:off x="1968500" y="89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166702</xdr:rowOff>
    </xdr:from>
    <xdr:ext cx="534377" cy="259045"/>
    <xdr:sp macro="" textlink="">
      <xdr:nvSpPr>
        <xdr:cNvPr id="143" name="テキスト ボックス 142"/>
        <xdr:cNvSpPr txBox="1"/>
      </xdr:nvSpPr>
      <xdr:spPr>
        <a:xfrm>
          <a:off x="1752111" y="873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32756</xdr:rowOff>
    </xdr:from>
    <xdr:to>
      <xdr:col>6</xdr:col>
      <xdr:colOff>38100</xdr:colOff>
      <xdr:row>52</xdr:row>
      <xdr:rowOff>134356</xdr:rowOff>
    </xdr:to>
    <xdr:sp macro="" textlink="">
      <xdr:nvSpPr>
        <xdr:cNvPr id="144" name="楕円 143"/>
        <xdr:cNvSpPr/>
      </xdr:nvSpPr>
      <xdr:spPr>
        <a:xfrm>
          <a:off x="1079500" y="89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150883</xdr:rowOff>
    </xdr:from>
    <xdr:ext cx="534377" cy="259045"/>
    <xdr:sp macro="" textlink="">
      <xdr:nvSpPr>
        <xdr:cNvPr id="145" name="テキスト ボックス 144"/>
        <xdr:cNvSpPr txBox="1"/>
      </xdr:nvSpPr>
      <xdr:spPr>
        <a:xfrm>
          <a:off x="863111" y="872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158034</xdr:rowOff>
    </xdr:from>
    <xdr:to>
      <xdr:col>24</xdr:col>
      <xdr:colOff>63500</xdr:colOff>
      <xdr:row>78</xdr:row>
      <xdr:rowOff>5786</xdr:rowOff>
    </xdr:to>
    <xdr:cxnSp macro="">
      <xdr:nvCxnSpPr>
        <xdr:cNvPr id="172" name="直線コネクタ 171"/>
        <xdr:cNvCxnSpPr/>
      </xdr:nvCxnSpPr>
      <xdr:spPr>
        <a:xfrm flipV="1">
          <a:off x="3797300" y="13359684"/>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482</xdr:rowOff>
    </xdr:from>
    <xdr:to>
      <xdr:col>19</xdr:col>
      <xdr:colOff>177800</xdr:colOff>
      <xdr:row>78</xdr:row>
      <xdr:rowOff>5786</xdr:rowOff>
    </xdr:to>
    <xdr:cxnSp macro="">
      <xdr:nvCxnSpPr>
        <xdr:cNvPr id="175" name="直線コネクタ 174"/>
        <xdr:cNvCxnSpPr/>
      </xdr:nvCxnSpPr>
      <xdr:spPr>
        <a:xfrm>
          <a:off x="2908300" y="13373582"/>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149165</xdr:rowOff>
    </xdr:from>
    <xdr:to>
      <xdr:col>15</xdr:col>
      <xdr:colOff>50800</xdr:colOff>
      <xdr:row>78</xdr:row>
      <xdr:rowOff>482</xdr:rowOff>
    </xdr:to>
    <xdr:cxnSp macro="">
      <xdr:nvCxnSpPr>
        <xdr:cNvPr id="178" name="直線コネクタ 177"/>
        <xdr:cNvCxnSpPr/>
      </xdr:nvCxnSpPr>
      <xdr:spPr>
        <a:xfrm>
          <a:off x="2019300" y="13350815"/>
          <a:ext cx="889000" cy="2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139609</xdr:rowOff>
    </xdr:from>
    <xdr:to>
      <xdr:col>10</xdr:col>
      <xdr:colOff>114300</xdr:colOff>
      <xdr:row>77</xdr:row>
      <xdr:rowOff>149165</xdr:rowOff>
    </xdr:to>
    <xdr:cxnSp macro="">
      <xdr:nvCxnSpPr>
        <xdr:cNvPr id="181" name="直線コネクタ 180"/>
        <xdr:cNvCxnSpPr/>
      </xdr:nvCxnSpPr>
      <xdr:spPr>
        <a:xfrm>
          <a:off x="1130300" y="13341259"/>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85471</xdr:rowOff>
    </xdr:from>
    <xdr:to>
      <xdr:col>10</xdr:col>
      <xdr:colOff>165100</xdr:colOff>
      <xdr:row>78</xdr:row>
      <xdr:rowOff>15621</xdr:rowOff>
    </xdr:to>
    <xdr:sp macro="" textlink="">
      <xdr:nvSpPr>
        <xdr:cNvPr id="182" name="フローチャート: 判断 181"/>
        <xdr:cNvSpPr/>
      </xdr:nvSpPr>
      <xdr:spPr>
        <a:xfrm>
          <a:off x="1968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32148</xdr:rowOff>
    </xdr:from>
    <xdr:ext cx="469744" cy="259045"/>
    <xdr:sp macro="" textlink="">
      <xdr:nvSpPr>
        <xdr:cNvPr id="183" name="テキスト ボックス 182"/>
        <xdr:cNvSpPr txBox="1"/>
      </xdr:nvSpPr>
      <xdr:spPr>
        <a:xfrm>
          <a:off x="1784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107234</xdr:rowOff>
    </xdr:from>
    <xdr:to>
      <xdr:col>24</xdr:col>
      <xdr:colOff>114300</xdr:colOff>
      <xdr:row>78</xdr:row>
      <xdr:rowOff>37384</xdr:rowOff>
    </xdr:to>
    <xdr:sp macro="" textlink="">
      <xdr:nvSpPr>
        <xdr:cNvPr id="191" name="楕円 190"/>
        <xdr:cNvSpPr/>
      </xdr:nvSpPr>
      <xdr:spPr>
        <a:xfrm>
          <a:off x="4584700" y="133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85661</xdr:rowOff>
    </xdr:from>
    <xdr:ext cx="469744" cy="259045"/>
    <xdr:sp macro="" textlink="">
      <xdr:nvSpPr>
        <xdr:cNvPr id="192" name="維持補修費該当値テキスト"/>
        <xdr:cNvSpPr txBox="1"/>
      </xdr:nvSpPr>
      <xdr:spPr>
        <a:xfrm>
          <a:off x="4686300" y="1328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126436</xdr:rowOff>
    </xdr:from>
    <xdr:to>
      <xdr:col>20</xdr:col>
      <xdr:colOff>38100</xdr:colOff>
      <xdr:row>78</xdr:row>
      <xdr:rowOff>56586</xdr:rowOff>
    </xdr:to>
    <xdr:sp macro="" textlink="">
      <xdr:nvSpPr>
        <xdr:cNvPr id="193" name="楕円 192"/>
        <xdr:cNvSpPr/>
      </xdr:nvSpPr>
      <xdr:spPr>
        <a:xfrm>
          <a:off x="3746500" y="133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47713</xdr:rowOff>
    </xdr:from>
    <xdr:ext cx="469744" cy="259045"/>
    <xdr:sp macro="" textlink="">
      <xdr:nvSpPr>
        <xdr:cNvPr id="194" name="テキスト ボックス 193"/>
        <xdr:cNvSpPr txBox="1"/>
      </xdr:nvSpPr>
      <xdr:spPr>
        <a:xfrm>
          <a:off x="3562428" y="1342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121132</xdr:rowOff>
    </xdr:from>
    <xdr:to>
      <xdr:col>15</xdr:col>
      <xdr:colOff>101600</xdr:colOff>
      <xdr:row>78</xdr:row>
      <xdr:rowOff>51282</xdr:rowOff>
    </xdr:to>
    <xdr:sp macro="" textlink="">
      <xdr:nvSpPr>
        <xdr:cNvPr id="195" name="楕円 194"/>
        <xdr:cNvSpPr/>
      </xdr:nvSpPr>
      <xdr:spPr>
        <a:xfrm>
          <a:off x="2857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42409</xdr:rowOff>
    </xdr:from>
    <xdr:ext cx="469744" cy="259045"/>
    <xdr:sp macro="" textlink="">
      <xdr:nvSpPr>
        <xdr:cNvPr id="196" name="テキスト ボックス 195"/>
        <xdr:cNvSpPr txBox="1"/>
      </xdr:nvSpPr>
      <xdr:spPr>
        <a:xfrm>
          <a:off x="2673428" y="134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98365</xdr:rowOff>
    </xdr:from>
    <xdr:to>
      <xdr:col>10</xdr:col>
      <xdr:colOff>165100</xdr:colOff>
      <xdr:row>78</xdr:row>
      <xdr:rowOff>28515</xdr:rowOff>
    </xdr:to>
    <xdr:sp macro="" textlink="">
      <xdr:nvSpPr>
        <xdr:cNvPr id="197" name="楕円 196"/>
        <xdr:cNvSpPr/>
      </xdr:nvSpPr>
      <xdr:spPr>
        <a:xfrm>
          <a:off x="1968500" y="133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98" name="テキスト ボックス 197"/>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88809</xdr:rowOff>
    </xdr:from>
    <xdr:to>
      <xdr:col>6</xdr:col>
      <xdr:colOff>38100</xdr:colOff>
      <xdr:row>78</xdr:row>
      <xdr:rowOff>18959</xdr:rowOff>
    </xdr:to>
    <xdr:sp macro="" textlink="">
      <xdr:nvSpPr>
        <xdr:cNvPr id="199" name="楕円 198"/>
        <xdr:cNvSpPr/>
      </xdr:nvSpPr>
      <xdr:spPr>
        <a:xfrm>
          <a:off x="1079500" y="132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10086</xdr:rowOff>
    </xdr:from>
    <xdr:ext cx="469744" cy="259045"/>
    <xdr:sp macro="" textlink="">
      <xdr:nvSpPr>
        <xdr:cNvPr id="200" name="テキスト ボックス 199"/>
        <xdr:cNvSpPr txBox="1"/>
      </xdr:nvSpPr>
      <xdr:spPr>
        <a:xfrm>
          <a:off x="895428" y="133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142092</xdr:rowOff>
    </xdr:from>
    <xdr:to>
      <xdr:col>24</xdr:col>
      <xdr:colOff>63500</xdr:colOff>
      <xdr:row>97</xdr:row>
      <xdr:rowOff>9978</xdr:rowOff>
    </xdr:to>
    <xdr:cxnSp macro="">
      <xdr:nvCxnSpPr>
        <xdr:cNvPr id="228" name="直線コネクタ 227"/>
        <xdr:cNvCxnSpPr/>
      </xdr:nvCxnSpPr>
      <xdr:spPr>
        <a:xfrm flipV="1">
          <a:off x="3797300" y="16601292"/>
          <a:ext cx="838200" cy="3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9489</xdr:rowOff>
    </xdr:from>
    <xdr:to>
      <xdr:col>19</xdr:col>
      <xdr:colOff>177800</xdr:colOff>
      <xdr:row>97</xdr:row>
      <xdr:rowOff>9978</xdr:rowOff>
    </xdr:to>
    <xdr:cxnSp macro="">
      <xdr:nvCxnSpPr>
        <xdr:cNvPr id="231" name="直線コネクタ 230"/>
        <xdr:cNvCxnSpPr/>
      </xdr:nvCxnSpPr>
      <xdr:spPr>
        <a:xfrm>
          <a:off x="2908300" y="166401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9489</xdr:rowOff>
    </xdr:from>
    <xdr:to>
      <xdr:col>15</xdr:col>
      <xdr:colOff>50800</xdr:colOff>
      <xdr:row>97</xdr:row>
      <xdr:rowOff>61474</xdr:rowOff>
    </xdr:to>
    <xdr:cxnSp macro="">
      <xdr:nvCxnSpPr>
        <xdr:cNvPr id="234" name="直線コネクタ 233"/>
        <xdr:cNvCxnSpPr/>
      </xdr:nvCxnSpPr>
      <xdr:spPr>
        <a:xfrm flipV="1">
          <a:off x="2019300" y="16640139"/>
          <a:ext cx="889000" cy="5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61474</xdr:rowOff>
    </xdr:from>
    <xdr:to>
      <xdr:col>10</xdr:col>
      <xdr:colOff>114300</xdr:colOff>
      <xdr:row>97</xdr:row>
      <xdr:rowOff>95031</xdr:rowOff>
    </xdr:to>
    <xdr:cxnSp macro="">
      <xdr:nvCxnSpPr>
        <xdr:cNvPr id="237" name="直線コネクタ 236"/>
        <xdr:cNvCxnSpPr/>
      </xdr:nvCxnSpPr>
      <xdr:spPr>
        <a:xfrm flipV="1">
          <a:off x="1130300" y="16692124"/>
          <a:ext cx="889000" cy="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43210</xdr:rowOff>
    </xdr:from>
    <xdr:to>
      <xdr:col>10</xdr:col>
      <xdr:colOff>165100</xdr:colOff>
      <xdr:row>97</xdr:row>
      <xdr:rowOff>144810</xdr:rowOff>
    </xdr:to>
    <xdr:sp macro="" textlink="">
      <xdr:nvSpPr>
        <xdr:cNvPr id="238" name="フローチャート: 判断 237"/>
        <xdr:cNvSpPr/>
      </xdr:nvSpPr>
      <xdr:spPr>
        <a:xfrm>
          <a:off x="1968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135937</xdr:rowOff>
    </xdr:from>
    <xdr:ext cx="534377" cy="259045"/>
    <xdr:sp macro="" textlink="">
      <xdr:nvSpPr>
        <xdr:cNvPr id="239" name="テキスト ボックス 238"/>
        <xdr:cNvSpPr txBox="1"/>
      </xdr:nvSpPr>
      <xdr:spPr>
        <a:xfrm>
          <a:off x="1752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91292</xdr:rowOff>
    </xdr:from>
    <xdr:to>
      <xdr:col>24</xdr:col>
      <xdr:colOff>114300</xdr:colOff>
      <xdr:row>97</xdr:row>
      <xdr:rowOff>21442</xdr:rowOff>
    </xdr:to>
    <xdr:sp macro="" textlink="">
      <xdr:nvSpPr>
        <xdr:cNvPr id="247" name="楕円 246"/>
        <xdr:cNvSpPr/>
      </xdr:nvSpPr>
      <xdr:spPr>
        <a:xfrm>
          <a:off x="4584700" y="16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69719</xdr:rowOff>
    </xdr:from>
    <xdr:ext cx="534377" cy="259045"/>
    <xdr:sp macro="" textlink="">
      <xdr:nvSpPr>
        <xdr:cNvPr id="248" name="扶助費該当値テキスト"/>
        <xdr:cNvSpPr txBox="1"/>
      </xdr:nvSpPr>
      <xdr:spPr>
        <a:xfrm>
          <a:off x="4686300" y="1652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130628</xdr:rowOff>
    </xdr:from>
    <xdr:to>
      <xdr:col>20</xdr:col>
      <xdr:colOff>38100</xdr:colOff>
      <xdr:row>97</xdr:row>
      <xdr:rowOff>60778</xdr:rowOff>
    </xdr:to>
    <xdr:sp macro="" textlink="">
      <xdr:nvSpPr>
        <xdr:cNvPr id="249" name="楕円 248"/>
        <xdr:cNvSpPr/>
      </xdr:nvSpPr>
      <xdr:spPr>
        <a:xfrm>
          <a:off x="3746500" y="165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51905</xdr:rowOff>
    </xdr:from>
    <xdr:ext cx="534377" cy="259045"/>
    <xdr:sp macro="" textlink="">
      <xdr:nvSpPr>
        <xdr:cNvPr id="250" name="テキスト ボックス 249"/>
        <xdr:cNvSpPr txBox="1"/>
      </xdr:nvSpPr>
      <xdr:spPr>
        <a:xfrm>
          <a:off x="3530111" y="166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130139</xdr:rowOff>
    </xdr:from>
    <xdr:to>
      <xdr:col>15</xdr:col>
      <xdr:colOff>101600</xdr:colOff>
      <xdr:row>97</xdr:row>
      <xdr:rowOff>60289</xdr:rowOff>
    </xdr:to>
    <xdr:sp macro="" textlink="">
      <xdr:nvSpPr>
        <xdr:cNvPr id="251" name="楕円 250"/>
        <xdr:cNvSpPr/>
      </xdr:nvSpPr>
      <xdr:spPr>
        <a:xfrm>
          <a:off x="2857500" y="165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51416</xdr:rowOff>
    </xdr:from>
    <xdr:ext cx="534377" cy="259045"/>
    <xdr:sp macro="" textlink="">
      <xdr:nvSpPr>
        <xdr:cNvPr id="252" name="テキスト ボックス 251"/>
        <xdr:cNvSpPr txBox="1"/>
      </xdr:nvSpPr>
      <xdr:spPr>
        <a:xfrm>
          <a:off x="2641111" y="166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10674</xdr:rowOff>
    </xdr:from>
    <xdr:to>
      <xdr:col>10</xdr:col>
      <xdr:colOff>165100</xdr:colOff>
      <xdr:row>97</xdr:row>
      <xdr:rowOff>112274</xdr:rowOff>
    </xdr:to>
    <xdr:sp macro="" textlink="">
      <xdr:nvSpPr>
        <xdr:cNvPr id="253" name="楕円 252"/>
        <xdr:cNvSpPr/>
      </xdr:nvSpPr>
      <xdr:spPr>
        <a:xfrm>
          <a:off x="1968500" y="16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128801</xdr:rowOff>
    </xdr:from>
    <xdr:ext cx="534377" cy="259045"/>
    <xdr:sp macro="" textlink="">
      <xdr:nvSpPr>
        <xdr:cNvPr id="254" name="テキスト ボックス 253"/>
        <xdr:cNvSpPr txBox="1"/>
      </xdr:nvSpPr>
      <xdr:spPr>
        <a:xfrm>
          <a:off x="1752111" y="164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44231</xdr:rowOff>
    </xdr:from>
    <xdr:to>
      <xdr:col>6</xdr:col>
      <xdr:colOff>38100</xdr:colOff>
      <xdr:row>97</xdr:row>
      <xdr:rowOff>145831</xdr:rowOff>
    </xdr:to>
    <xdr:sp macro="" textlink="">
      <xdr:nvSpPr>
        <xdr:cNvPr id="255" name="楕円 254"/>
        <xdr:cNvSpPr/>
      </xdr:nvSpPr>
      <xdr:spPr>
        <a:xfrm>
          <a:off x="1079500" y="166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136958</xdr:rowOff>
    </xdr:from>
    <xdr:ext cx="534377" cy="259045"/>
    <xdr:sp macro="" textlink="">
      <xdr:nvSpPr>
        <xdr:cNvPr id="256" name="テキスト ボックス 255"/>
        <xdr:cNvSpPr txBox="1"/>
      </xdr:nvSpPr>
      <xdr:spPr>
        <a:xfrm>
          <a:off x="863111" y="167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4" name="テキスト ボックス 27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53810</xdr:rowOff>
    </xdr:from>
    <xdr:to>
      <xdr:col>54</xdr:col>
      <xdr:colOff>189865</xdr:colOff>
      <xdr:row>38</xdr:row>
      <xdr:rowOff>103734</xdr:rowOff>
    </xdr:to>
    <xdr:cxnSp macro="">
      <xdr:nvCxnSpPr>
        <xdr:cNvPr id="280" name="直線コネクタ 279"/>
        <xdr:cNvCxnSpPr/>
      </xdr:nvCxnSpPr>
      <xdr:spPr>
        <a:xfrm flipV="1">
          <a:off x="10475595" y="5368760"/>
          <a:ext cx="1270" cy="125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107561</xdr:rowOff>
    </xdr:from>
    <xdr:ext cx="469744" cy="259045"/>
    <xdr:sp macro="" textlink="">
      <xdr:nvSpPr>
        <xdr:cNvPr id="281" name="補助費等最小値テキスト"/>
        <xdr:cNvSpPr txBox="1"/>
      </xdr:nvSpPr>
      <xdr:spPr>
        <a:xfrm>
          <a:off x="10528300" y="66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103734</xdr:rowOff>
    </xdr:from>
    <xdr:to>
      <xdr:col>55</xdr:col>
      <xdr:colOff>88900</xdr:colOff>
      <xdr:row>38</xdr:row>
      <xdr:rowOff>103734</xdr:rowOff>
    </xdr:to>
    <xdr:cxnSp macro="">
      <xdr:nvCxnSpPr>
        <xdr:cNvPr id="282" name="直線コネクタ 281"/>
        <xdr:cNvCxnSpPr/>
      </xdr:nvCxnSpPr>
      <xdr:spPr>
        <a:xfrm>
          <a:off x="10388600" y="661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487</xdr:rowOff>
    </xdr:from>
    <xdr:ext cx="599010" cy="259045"/>
    <xdr:sp macro="" textlink="">
      <xdr:nvSpPr>
        <xdr:cNvPr id="283" name="補助費等最大値テキスト"/>
        <xdr:cNvSpPr txBox="1"/>
      </xdr:nvSpPr>
      <xdr:spPr>
        <a:xfrm>
          <a:off x="10528300" y="514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53810</xdr:rowOff>
    </xdr:from>
    <xdr:to>
      <xdr:col>55</xdr:col>
      <xdr:colOff>88900</xdr:colOff>
      <xdr:row>31</xdr:row>
      <xdr:rowOff>53810</xdr:rowOff>
    </xdr:to>
    <xdr:cxnSp macro="">
      <xdr:nvCxnSpPr>
        <xdr:cNvPr id="284" name="直線コネクタ 283"/>
        <xdr:cNvCxnSpPr/>
      </xdr:nvCxnSpPr>
      <xdr:spPr>
        <a:xfrm>
          <a:off x="10388600" y="536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153950</xdr:rowOff>
    </xdr:from>
    <xdr:to>
      <xdr:col>55</xdr:col>
      <xdr:colOff>0</xdr:colOff>
      <xdr:row>31</xdr:row>
      <xdr:rowOff>161468</xdr:rowOff>
    </xdr:to>
    <xdr:cxnSp macro="">
      <xdr:nvCxnSpPr>
        <xdr:cNvPr id="285" name="直線コネクタ 284"/>
        <xdr:cNvCxnSpPr/>
      </xdr:nvCxnSpPr>
      <xdr:spPr>
        <a:xfrm flipV="1">
          <a:off x="9639300" y="5468900"/>
          <a:ext cx="8382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149432</xdr:rowOff>
    </xdr:from>
    <xdr:ext cx="534377" cy="259045"/>
    <xdr:sp macro="" textlink="">
      <xdr:nvSpPr>
        <xdr:cNvPr id="286" name="補助費等平均値テキスト"/>
        <xdr:cNvSpPr txBox="1"/>
      </xdr:nvSpPr>
      <xdr:spPr>
        <a:xfrm>
          <a:off x="10528300" y="6150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171005</xdr:rowOff>
    </xdr:from>
    <xdr:to>
      <xdr:col>55</xdr:col>
      <xdr:colOff>50800</xdr:colOff>
      <xdr:row>36</xdr:row>
      <xdr:rowOff>101155</xdr:rowOff>
    </xdr:to>
    <xdr:sp macro="" textlink="">
      <xdr:nvSpPr>
        <xdr:cNvPr id="287" name="フローチャート: 判断 286"/>
        <xdr:cNvSpPr/>
      </xdr:nvSpPr>
      <xdr:spPr>
        <a:xfrm>
          <a:off x="104267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164693</xdr:rowOff>
    </xdr:from>
    <xdr:to>
      <xdr:col>50</xdr:col>
      <xdr:colOff>114300</xdr:colOff>
      <xdr:row>31</xdr:row>
      <xdr:rowOff>161468</xdr:rowOff>
    </xdr:to>
    <xdr:cxnSp macro="">
      <xdr:nvCxnSpPr>
        <xdr:cNvPr id="288" name="直線コネクタ 287"/>
        <xdr:cNvCxnSpPr/>
      </xdr:nvCxnSpPr>
      <xdr:spPr>
        <a:xfrm>
          <a:off x="8750300" y="5308193"/>
          <a:ext cx="889000" cy="16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9106</xdr:rowOff>
    </xdr:from>
    <xdr:to>
      <xdr:col>50</xdr:col>
      <xdr:colOff>165100</xdr:colOff>
      <xdr:row>36</xdr:row>
      <xdr:rowOff>110706</xdr:rowOff>
    </xdr:to>
    <xdr:sp macro="" textlink="">
      <xdr:nvSpPr>
        <xdr:cNvPr id="289" name="フローチャート: 判断 288"/>
        <xdr:cNvSpPr/>
      </xdr:nvSpPr>
      <xdr:spPr>
        <a:xfrm>
          <a:off x="95885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101833</xdr:rowOff>
    </xdr:from>
    <xdr:ext cx="534377" cy="259045"/>
    <xdr:sp macro="" textlink="">
      <xdr:nvSpPr>
        <xdr:cNvPr id="290" name="テキスト ボックス 289"/>
        <xdr:cNvSpPr txBox="1"/>
      </xdr:nvSpPr>
      <xdr:spPr>
        <a:xfrm>
          <a:off x="9372111" y="62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135890</xdr:rowOff>
    </xdr:from>
    <xdr:to>
      <xdr:col>45</xdr:col>
      <xdr:colOff>177800</xdr:colOff>
      <xdr:row>30</xdr:row>
      <xdr:rowOff>164693</xdr:rowOff>
    </xdr:to>
    <xdr:cxnSp macro="">
      <xdr:nvCxnSpPr>
        <xdr:cNvPr id="291" name="直線コネクタ 290"/>
        <xdr:cNvCxnSpPr/>
      </xdr:nvCxnSpPr>
      <xdr:spPr>
        <a:xfrm>
          <a:off x="7861300" y="5107940"/>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23038</xdr:rowOff>
    </xdr:from>
    <xdr:to>
      <xdr:col>46</xdr:col>
      <xdr:colOff>38100</xdr:colOff>
      <xdr:row>36</xdr:row>
      <xdr:rowOff>124638</xdr:rowOff>
    </xdr:to>
    <xdr:sp macro="" textlink="">
      <xdr:nvSpPr>
        <xdr:cNvPr id="292" name="フローチャート: 判断 291"/>
        <xdr:cNvSpPr/>
      </xdr:nvSpPr>
      <xdr:spPr>
        <a:xfrm>
          <a:off x="8699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115765</xdr:rowOff>
    </xdr:from>
    <xdr:ext cx="534377" cy="259045"/>
    <xdr:sp macro="" textlink="">
      <xdr:nvSpPr>
        <xdr:cNvPr id="293" name="テキスト ボックス 292"/>
        <xdr:cNvSpPr txBox="1"/>
      </xdr:nvSpPr>
      <xdr:spPr>
        <a:xfrm>
          <a:off x="8483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135890</xdr:rowOff>
    </xdr:from>
    <xdr:to>
      <xdr:col>41</xdr:col>
      <xdr:colOff>50800</xdr:colOff>
      <xdr:row>32</xdr:row>
      <xdr:rowOff>10782</xdr:rowOff>
    </xdr:to>
    <xdr:cxnSp macro="">
      <xdr:nvCxnSpPr>
        <xdr:cNvPr id="294" name="直線コネクタ 293"/>
        <xdr:cNvCxnSpPr/>
      </xdr:nvCxnSpPr>
      <xdr:spPr>
        <a:xfrm flipV="1">
          <a:off x="6972300" y="5107940"/>
          <a:ext cx="889000" cy="3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122466</xdr:rowOff>
    </xdr:from>
    <xdr:to>
      <xdr:col>41</xdr:col>
      <xdr:colOff>101600</xdr:colOff>
      <xdr:row>36</xdr:row>
      <xdr:rowOff>52616</xdr:rowOff>
    </xdr:to>
    <xdr:sp macro="" textlink="">
      <xdr:nvSpPr>
        <xdr:cNvPr id="295" name="フローチャート: 判断 294"/>
        <xdr:cNvSpPr/>
      </xdr:nvSpPr>
      <xdr:spPr>
        <a:xfrm>
          <a:off x="7810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43743</xdr:rowOff>
    </xdr:from>
    <xdr:ext cx="534377" cy="259045"/>
    <xdr:sp macro="" textlink="">
      <xdr:nvSpPr>
        <xdr:cNvPr id="296" name="テキスト ボックス 295"/>
        <xdr:cNvSpPr txBox="1"/>
      </xdr:nvSpPr>
      <xdr:spPr>
        <a:xfrm>
          <a:off x="7594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6820</xdr:rowOff>
    </xdr:from>
    <xdr:to>
      <xdr:col>36</xdr:col>
      <xdr:colOff>165100</xdr:colOff>
      <xdr:row>36</xdr:row>
      <xdr:rowOff>108420</xdr:rowOff>
    </xdr:to>
    <xdr:sp macro="" textlink="">
      <xdr:nvSpPr>
        <xdr:cNvPr id="297" name="フローチャート: 判断 296"/>
        <xdr:cNvSpPr/>
      </xdr:nvSpPr>
      <xdr:spPr>
        <a:xfrm>
          <a:off x="6921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99547</xdr:rowOff>
    </xdr:from>
    <xdr:ext cx="534377" cy="259045"/>
    <xdr:sp macro="" textlink="">
      <xdr:nvSpPr>
        <xdr:cNvPr id="298" name="テキスト ボックス 297"/>
        <xdr:cNvSpPr txBox="1"/>
      </xdr:nvSpPr>
      <xdr:spPr>
        <a:xfrm>
          <a:off x="6705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103150</xdr:rowOff>
    </xdr:from>
    <xdr:to>
      <xdr:col>55</xdr:col>
      <xdr:colOff>50800</xdr:colOff>
      <xdr:row>32</xdr:row>
      <xdr:rowOff>33300</xdr:rowOff>
    </xdr:to>
    <xdr:sp macro="" textlink="">
      <xdr:nvSpPr>
        <xdr:cNvPr id="304" name="楕円 303"/>
        <xdr:cNvSpPr/>
      </xdr:nvSpPr>
      <xdr:spPr>
        <a:xfrm>
          <a:off x="10426700" y="54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18077</xdr:rowOff>
    </xdr:from>
    <xdr:ext cx="534377" cy="259045"/>
    <xdr:sp macro="" textlink="">
      <xdr:nvSpPr>
        <xdr:cNvPr id="305" name="補助費等該当値テキスト"/>
        <xdr:cNvSpPr txBox="1"/>
      </xdr:nvSpPr>
      <xdr:spPr>
        <a:xfrm>
          <a:off x="10528300" y="53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110668</xdr:rowOff>
    </xdr:from>
    <xdr:to>
      <xdr:col>50</xdr:col>
      <xdr:colOff>165100</xdr:colOff>
      <xdr:row>32</xdr:row>
      <xdr:rowOff>40818</xdr:rowOff>
    </xdr:to>
    <xdr:sp macro="" textlink="">
      <xdr:nvSpPr>
        <xdr:cNvPr id="306" name="楕円 305"/>
        <xdr:cNvSpPr/>
      </xdr:nvSpPr>
      <xdr:spPr>
        <a:xfrm>
          <a:off x="9588500" y="54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57345</xdr:rowOff>
    </xdr:from>
    <xdr:ext cx="534377" cy="259045"/>
    <xdr:sp macro="" textlink="">
      <xdr:nvSpPr>
        <xdr:cNvPr id="307" name="テキスト ボックス 306"/>
        <xdr:cNvSpPr txBox="1"/>
      </xdr:nvSpPr>
      <xdr:spPr>
        <a:xfrm>
          <a:off x="9372111" y="52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113893</xdr:rowOff>
    </xdr:from>
    <xdr:to>
      <xdr:col>46</xdr:col>
      <xdr:colOff>38100</xdr:colOff>
      <xdr:row>31</xdr:row>
      <xdr:rowOff>44043</xdr:rowOff>
    </xdr:to>
    <xdr:sp macro="" textlink="">
      <xdr:nvSpPr>
        <xdr:cNvPr id="308" name="楕円 307"/>
        <xdr:cNvSpPr/>
      </xdr:nvSpPr>
      <xdr:spPr>
        <a:xfrm>
          <a:off x="8699500" y="5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60570</xdr:rowOff>
    </xdr:from>
    <xdr:ext cx="599010" cy="259045"/>
    <xdr:sp macro="" textlink="">
      <xdr:nvSpPr>
        <xdr:cNvPr id="309" name="テキスト ボックス 308"/>
        <xdr:cNvSpPr txBox="1"/>
      </xdr:nvSpPr>
      <xdr:spPr>
        <a:xfrm>
          <a:off x="8450795" y="50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85090</xdr:rowOff>
    </xdr:from>
    <xdr:to>
      <xdr:col>41</xdr:col>
      <xdr:colOff>101600</xdr:colOff>
      <xdr:row>30</xdr:row>
      <xdr:rowOff>15240</xdr:rowOff>
    </xdr:to>
    <xdr:sp macro="" textlink="">
      <xdr:nvSpPr>
        <xdr:cNvPr id="310" name="楕円 309"/>
        <xdr:cNvSpPr/>
      </xdr:nvSpPr>
      <xdr:spPr>
        <a:xfrm>
          <a:off x="7810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31767</xdr:rowOff>
    </xdr:from>
    <xdr:ext cx="599010" cy="259045"/>
    <xdr:sp macro="" textlink="">
      <xdr:nvSpPr>
        <xdr:cNvPr id="311" name="テキスト ボックス 310"/>
        <xdr:cNvSpPr txBox="1"/>
      </xdr:nvSpPr>
      <xdr:spPr>
        <a:xfrm>
          <a:off x="7561795" y="483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131432</xdr:rowOff>
    </xdr:from>
    <xdr:to>
      <xdr:col>36</xdr:col>
      <xdr:colOff>165100</xdr:colOff>
      <xdr:row>32</xdr:row>
      <xdr:rowOff>61582</xdr:rowOff>
    </xdr:to>
    <xdr:sp macro="" textlink="">
      <xdr:nvSpPr>
        <xdr:cNvPr id="312" name="楕円 311"/>
        <xdr:cNvSpPr/>
      </xdr:nvSpPr>
      <xdr:spPr>
        <a:xfrm>
          <a:off x="6921500" y="54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78109</xdr:rowOff>
    </xdr:from>
    <xdr:ext cx="534377" cy="259045"/>
    <xdr:sp macro="" textlink="">
      <xdr:nvSpPr>
        <xdr:cNvPr id="313" name="テキスト ボックス 312"/>
        <xdr:cNvSpPr txBox="1"/>
      </xdr:nvSpPr>
      <xdr:spPr>
        <a:xfrm>
          <a:off x="6705111" y="52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5" name="直線コネクタ 334"/>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36"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37" name="直線コネクタ 336"/>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38"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39" name="直線コネクタ 338"/>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171037</xdr:rowOff>
    </xdr:from>
    <xdr:to>
      <xdr:col>55</xdr:col>
      <xdr:colOff>0</xdr:colOff>
      <xdr:row>57</xdr:row>
      <xdr:rowOff>56513</xdr:rowOff>
    </xdr:to>
    <xdr:cxnSp macro="">
      <xdr:nvCxnSpPr>
        <xdr:cNvPr id="340" name="直線コネクタ 339"/>
        <xdr:cNvCxnSpPr/>
      </xdr:nvCxnSpPr>
      <xdr:spPr>
        <a:xfrm>
          <a:off x="9639300" y="9772237"/>
          <a:ext cx="838200" cy="5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1"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2" name="フローチャート: 判断 341"/>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171037</xdr:rowOff>
    </xdr:from>
    <xdr:to>
      <xdr:col>50</xdr:col>
      <xdr:colOff>114300</xdr:colOff>
      <xdr:row>57</xdr:row>
      <xdr:rowOff>4446</xdr:rowOff>
    </xdr:to>
    <xdr:cxnSp macro="">
      <xdr:nvCxnSpPr>
        <xdr:cNvPr id="343" name="直線コネクタ 342"/>
        <xdr:cNvCxnSpPr/>
      </xdr:nvCxnSpPr>
      <xdr:spPr>
        <a:xfrm flipV="1">
          <a:off x="8750300" y="9772237"/>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4" name="フローチャート: 判断 343"/>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5" name="テキスト ボックス 344"/>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4446</xdr:rowOff>
    </xdr:from>
    <xdr:to>
      <xdr:col>45</xdr:col>
      <xdr:colOff>177800</xdr:colOff>
      <xdr:row>57</xdr:row>
      <xdr:rowOff>10861</xdr:rowOff>
    </xdr:to>
    <xdr:cxnSp macro="">
      <xdr:nvCxnSpPr>
        <xdr:cNvPr id="346" name="直線コネクタ 345"/>
        <xdr:cNvCxnSpPr/>
      </xdr:nvCxnSpPr>
      <xdr:spPr>
        <a:xfrm flipV="1">
          <a:off x="7861300" y="9777096"/>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47" name="フローチャート: 判断 346"/>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48" name="テキスト ボックス 347"/>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139001</xdr:rowOff>
    </xdr:from>
    <xdr:to>
      <xdr:col>41</xdr:col>
      <xdr:colOff>50800</xdr:colOff>
      <xdr:row>57</xdr:row>
      <xdr:rowOff>10861</xdr:rowOff>
    </xdr:to>
    <xdr:cxnSp macro="">
      <xdr:nvCxnSpPr>
        <xdr:cNvPr id="349" name="直線コネクタ 348"/>
        <xdr:cNvCxnSpPr/>
      </xdr:nvCxnSpPr>
      <xdr:spPr>
        <a:xfrm>
          <a:off x="6972300" y="9740201"/>
          <a:ext cx="8890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12424</xdr:rowOff>
    </xdr:from>
    <xdr:to>
      <xdr:col>41</xdr:col>
      <xdr:colOff>101600</xdr:colOff>
      <xdr:row>57</xdr:row>
      <xdr:rowOff>114024</xdr:rowOff>
    </xdr:to>
    <xdr:sp macro="" textlink="">
      <xdr:nvSpPr>
        <xdr:cNvPr id="350" name="フローチャート: 判断 349"/>
        <xdr:cNvSpPr/>
      </xdr:nvSpPr>
      <xdr:spPr>
        <a:xfrm>
          <a:off x="7810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105151</xdr:rowOff>
    </xdr:from>
    <xdr:ext cx="534377" cy="259045"/>
    <xdr:sp macro="" textlink="">
      <xdr:nvSpPr>
        <xdr:cNvPr id="351" name="テキスト ボックス 350"/>
        <xdr:cNvSpPr txBox="1"/>
      </xdr:nvSpPr>
      <xdr:spPr>
        <a:xfrm>
          <a:off x="7594111" y="98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2" name="フローチャート: 判断 351"/>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3" name="テキスト ボックス 352"/>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5713</xdr:rowOff>
    </xdr:from>
    <xdr:to>
      <xdr:col>55</xdr:col>
      <xdr:colOff>50800</xdr:colOff>
      <xdr:row>57</xdr:row>
      <xdr:rowOff>107313</xdr:rowOff>
    </xdr:to>
    <xdr:sp macro="" textlink="">
      <xdr:nvSpPr>
        <xdr:cNvPr id="359" name="楕円 358"/>
        <xdr:cNvSpPr/>
      </xdr:nvSpPr>
      <xdr:spPr>
        <a:xfrm>
          <a:off x="10426700" y="97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28590</xdr:rowOff>
    </xdr:from>
    <xdr:ext cx="534377" cy="259045"/>
    <xdr:sp macro="" textlink="">
      <xdr:nvSpPr>
        <xdr:cNvPr id="360" name="普通建設事業費該当値テキスト"/>
        <xdr:cNvSpPr txBox="1"/>
      </xdr:nvSpPr>
      <xdr:spPr>
        <a:xfrm>
          <a:off x="10528300" y="962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120237</xdr:rowOff>
    </xdr:from>
    <xdr:to>
      <xdr:col>50</xdr:col>
      <xdr:colOff>165100</xdr:colOff>
      <xdr:row>57</xdr:row>
      <xdr:rowOff>50387</xdr:rowOff>
    </xdr:to>
    <xdr:sp macro="" textlink="">
      <xdr:nvSpPr>
        <xdr:cNvPr id="361" name="楕円 360"/>
        <xdr:cNvSpPr/>
      </xdr:nvSpPr>
      <xdr:spPr>
        <a:xfrm>
          <a:off x="9588500" y="97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66914</xdr:rowOff>
    </xdr:from>
    <xdr:ext cx="534377" cy="259045"/>
    <xdr:sp macro="" textlink="">
      <xdr:nvSpPr>
        <xdr:cNvPr id="362" name="テキスト ボックス 361"/>
        <xdr:cNvSpPr txBox="1"/>
      </xdr:nvSpPr>
      <xdr:spPr>
        <a:xfrm>
          <a:off x="9372111" y="94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125096</xdr:rowOff>
    </xdr:from>
    <xdr:to>
      <xdr:col>46</xdr:col>
      <xdr:colOff>38100</xdr:colOff>
      <xdr:row>57</xdr:row>
      <xdr:rowOff>55246</xdr:rowOff>
    </xdr:to>
    <xdr:sp macro="" textlink="">
      <xdr:nvSpPr>
        <xdr:cNvPr id="363" name="楕円 362"/>
        <xdr:cNvSpPr/>
      </xdr:nvSpPr>
      <xdr:spPr>
        <a:xfrm>
          <a:off x="8699500" y="97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71773</xdr:rowOff>
    </xdr:from>
    <xdr:ext cx="534377" cy="259045"/>
    <xdr:sp macro="" textlink="">
      <xdr:nvSpPr>
        <xdr:cNvPr id="364" name="テキスト ボックス 363"/>
        <xdr:cNvSpPr txBox="1"/>
      </xdr:nvSpPr>
      <xdr:spPr>
        <a:xfrm>
          <a:off x="8483111" y="95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131511</xdr:rowOff>
    </xdr:from>
    <xdr:to>
      <xdr:col>41</xdr:col>
      <xdr:colOff>101600</xdr:colOff>
      <xdr:row>57</xdr:row>
      <xdr:rowOff>61661</xdr:rowOff>
    </xdr:to>
    <xdr:sp macro="" textlink="">
      <xdr:nvSpPr>
        <xdr:cNvPr id="365" name="楕円 364"/>
        <xdr:cNvSpPr/>
      </xdr:nvSpPr>
      <xdr:spPr>
        <a:xfrm>
          <a:off x="7810500" y="97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78188</xdr:rowOff>
    </xdr:from>
    <xdr:ext cx="534377" cy="259045"/>
    <xdr:sp macro="" textlink="">
      <xdr:nvSpPr>
        <xdr:cNvPr id="366" name="テキスト ボックス 365"/>
        <xdr:cNvSpPr txBox="1"/>
      </xdr:nvSpPr>
      <xdr:spPr>
        <a:xfrm>
          <a:off x="7594111" y="95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88201</xdr:rowOff>
    </xdr:from>
    <xdr:to>
      <xdr:col>36</xdr:col>
      <xdr:colOff>165100</xdr:colOff>
      <xdr:row>57</xdr:row>
      <xdr:rowOff>18351</xdr:rowOff>
    </xdr:to>
    <xdr:sp macro="" textlink="">
      <xdr:nvSpPr>
        <xdr:cNvPr id="367" name="楕円 366"/>
        <xdr:cNvSpPr/>
      </xdr:nvSpPr>
      <xdr:spPr>
        <a:xfrm>
          <a:off x="6921500" y="96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34878</xdr:rowOff>
    </xdr:from>
    <xdr:ext cx="534377" cy="259045"/>
    <xdr:sp macro="" textlink="">
      <xdr:nvSpPr>
        <xdr:cNvPr id="368" name="テキスト ボックス 367"/>
        <xdr:cNvSpPr txBox="1"/>
      </xdr:nvSpPr>
      <xdr:spPr>
        <a:xfrm>
          <a:off x="6705111" y="94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8" name="テキスト ボックス 38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4" name="直線コネクタ 393"/>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5"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396" name="直線コネクタ 395"/>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397"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398" name="直線コネクタ 397"/>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40084</xdr:rowOff>
    </xdr:from>
    <xdr:to>
      <xdr:col>55</xdr:col>
      <xdr:colOff>0</xdr:colOff>
      <xdr:row>78</xdr:row>
      <xdr:rowOff>141159</xdr:rowOff>
    </xdr:to>
    <xdr:cxnSp macro="">
      <xdr:nvCxnSpPr>
        <xdr:cNvPr id="399" name="直線コネクタ 398"/>
        <xdr:cNvCxnSpPr/>
      </xdr:nvCxnSpPr>
      <xdr:spPr>
        <a:xfrm flipV="1">
          <a:off x="9639300" y="13413184"/>
          <a:ext cx="838200" cy="10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0"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1" name="フローチャート: 判断 400"/>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141159</xdr:rowOff>
    </xdr:from>
    <xdr:to>
      <xdr:col>50</xdr:col>
      <xdr:colOff>114300</xdr:colOff>
      <xdr:row>79</xdr:row>
      <xdr:rowOff>8821</xdr:rowOff>
    </xdr:to>
    <xdr:cxnSp macro="">
      <xdr:nvCxnSpPr>
        <xdr:cNvPr id="402" name="直線コネクタ 401"/>
        <xdr:cNvCxnSpPr/>
      </xdr:nvCxnSpPr>
      <xdr:spPr>
        <a:xfrm flipV="1">
          <a:off x="8750300" y="13514259"/>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3" name="フローチャート: 判断 402"/>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4" name="テキスト ボックス 403"/>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43143</xdr:rowOff>
    </xdr:from>
    <xdr:to>
      <xdr:col>45</xdr:col>
      <xdr:colOff>177800</xdr:colOff>
      <xdr:row>79</xdr:row>
      <xdr:rowOff>8821</xdr:rowOff>
    </xdr:to>
    <xdr:cxnSp macro="">
      <xdr:nvCxnSpPr>
        <xdr:cNvPr id="405" name="直線コネクタ 404"/>
        <xdr:cNvCxnSpPr/>
      </xdr:nvCxnSpPr>
      <xdr:spPr>
        <a:xfrm>
          <a:off x="7861300" y="13416243"/>
          <a:ext cx="889000" cy="1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06" name="フローチャート: 判断 405"/>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07" name="テキスト ボックス 406"/>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58330</xdr:rowOff>
    </xdr:from>
    <xdr:to>
      <xdr:col>41</xdr:col>
      <xdr:colOff>50800</xdr:colOff>
      <xdr:row>78</xdr:row>
      <xdr:rowOff>43143</xdr:rowOff>
    </xdr:to>
    <xdr:cxnSp macro="">
      <xdr:nvCxnSpPr>
        <xdr:cNvPr id="408" name="直線コネクタ 407"/>
        <xdr:cNvCxnSpPr/>
      </xdr:nvCxnSpPr>
      <xdr:spPr>
        <a:xfrm>
          <a:off x="6972300" y="13259980"/>
          <a:ext cx="889000" cy="15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161779</xdr:rowOff>
    </xdr:from>
    <xdr:to>
      <xdr:col>41</xdr:col>
      <xdr:colOff>101600</xdr:colOff>
      <xdr:row>78</xdr:row>
      <xdr:rowOff>91929</xdr:rowOff>
    </xdr:to>
    <xdr:sp macro="" textlink="">
      <xdr:nvSpPr>
        <xdr:cNvPr id="409" name="フローチャート: 判断 408"/>
        <xdr:cNvSpPr/>
      </xdr:nvSpPr>
      <xdr:spPr>
        <a:xfrm>
          <a:off x="7810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108456</xdr:rowOff>
    </xdr:from>
    <xdr:ext cx="534377" cy="259045"/>
    <xdr:sp macro="" textlink="">
      <xdr:nvSpPr>
        <xdr:cNvPr id="410" name="テキスト ボックス 409"/>
        <xdr:cNvSpPr txBox="1"/>
      </xdr:nvSpPr>
      <xdr:spPr>
        <a:xfrm>
          <a:off x="7594111" y="131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1" name="フローチャート: 判断 410"/>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2" name="テキスト ボックス 411"/>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160734</xdr:rowOff>
    </xdr:from>
    <xdr:to>
      <xdr:col>55</xdr:col>
      <xdr:colOff>50800</xdr:colOff>
      <xdr:row>78</xdr:row>
      <xdr:rowOff>90884</xdr:rowOff>
    </xdr:to>
    <xdr:sp macro="" textlink="">
      <xdr:nvSpPr>
        <xdr:cNvPr id="418" name="楕円 417"/>
        <xdr:cNvSpPr/>
      </xdr:nvSpPr>
      <xdr:spPr>
        <a:xfrm>
          <a:off x="10426700" y="133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12161</xdr:rowOff>
    </xdr:from>
    <xdr:ext cx="534377" cy="259045"/>
    <xdr:sp macro="" textlink="">
      <xdr:nvSpPr>
        <xdr:cNvPr id="419" name="普通建設事業費 （ うち新規整備　）該当値テキスト"/>
        <xdr:cNvSpPr txBox="1"/>
      </xdr:nvSpPr>
      <xdr:spPr>
        <a:xfrm>
          <a:off x="10528300" y="132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90359</xdr:rowOff>
    </xdr:from>
    <xdr:to>
      <xdr:col>50</xdr:col>
      <xdr:colOff>165100</xdr:colOff>
      <xdr:row>79</xdr:row>
      <xdr:rowOff>20509</xdr:rowOff>
    </xdr:to>
    <xdr:sp macro="" textlink="">
      <xdr:nvSpPr>
        <xdr:cNvPr id="420" name="楕円 419"/>
        <xdr:cNvSpPr/>
      </xdr:nvSpPr>
      <xdr:spPr>
        <a:xfrm>
          <a:off x="9588500" y="134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11636</xdr:rowOff>
    </xdr:from>
    <xdr:ext cx="534377" cy="259045"/>
    <xdr:sp macro="" textlink="">
      <xdr:nvSpPr>
        <xdr:cNvPr id="421" name="テキスト ボックス 420"/>
        <xdr:cNvSpPr txBox="1"/>
      </xdr:nvSpPr>
      <xdr:spPr>
        <a:xfrm>
          <a:off x="9372111" y="1355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129471</xdr:rowOff>
    </xdr:from>
    <xdr:to>
      <xdr:col>46</xdr:col>
      <xdr:colOff>38100</xdr:colOff>
      <xdr:row>79</xdr:row>
      <xdr:rowOff>59621</xdr:rowOff>
    </xdr:to>
    <xdr:sp macro="" textlink="">
      <xdr:nvSpPr>
        <xdr:cNvPr id="422" name="楕円 421"/>
        <xdr:cNvSpPr/>
      </xdr:nvSpPr>
      <xdr:spPr>
        <a:xfrm>
          <a:off x="8699500" y="135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50748</xdr:rowOff>
    </xdr:from>
    <xdr:ext cx="469744" cy="259045"/>
    <xdr:sp macro="" textlink="">
      <xdr:nvSpPr>
        <xdr:cNvPr id="423" name="テキスト ボックス 422"/>
        <xdr:cNvSpPr txBox="1"/>
      </xdr:nvSpPr>
      <xdr:spPr>
        <a:xfrm>
          <a:off x="8515428" y="1359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163793</xdr:rowOff>
    </xdr:from>
    <xdr:to>
      <xdr:col>41</xdr:col>
      <xdr:colOff>101600</xdr:colOff>
      <xdr:row>78</xdr:row>
      <xdr:rowOff>93943</xdr:rowOff>
    </xdr:to>
    <xdr:sp macro="" textlink="">
      <xdr:nvSpPr>
        <xdr:cNvPr id="424" name="楕円 423"/>
        <xdr:cNvSpPr/>
      </xdr:nvSpPr>
      <xdr:spPr>
        <a:xfrm>
          <a:off x="7810500" y="133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85070</xdr:rowOff>
    </xdr:from>
    <xdr:ext cx="534377" cy="259045"/>
    <xdr:sp macro="" textlink="">
      <xdr:nvSpPr>
        <xdr:cNvPr id="425" name="テキスト ボックス 424"/>
        <xdr:cNvSpPr txBox="1"/>
      </xdr:nvSpPr>
      <xdr:spPr>
        <a:xfrm>
          <a:off x="7594111" y="1345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7530</xdr:rowOff>
    </xdr:from>
    <xdr:to>
      <xdr:col>36</xdr:col>
      <xdr:colOff>165100</xdr:colOff>
      <xdr:row>77</xdr:row>
      <xdr:rowOff>109130</xdr:rowOff>
    </xdr:to>
    <xdr:sp macro="" textlink="">
      <xdr:nvSpPr>
        <xdr:cNvPr id="426" name="楕円 425"/>
        <xdr:cNvSpPr/>
      </xdr:nvSpPr>
      <xdr:spPr>
        <a:xfrm>
          <a:off x="6921500" y="132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125657</xdr:rowOff>
    </xdr:from>
    <xdr:ext cx="534377" cy="259045"/>
    <xdr:sp macro="" textlink="">
      <xdr:nvSpPr>
        <xdr:cNvPr id="427" name="テキスト ボックス 426"/>
        <xdr:cNvSpPr txBox="1"/>
      </xdr:nvSpPr>
      <xdr:spPr>
        <a:xfrm>
          <a:off x="6705111" y="129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3" name="直線コネクタ 452"/>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4"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5" name="直線コネクタ 454"/>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56"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57" name="直線コネクタ 456"/>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99385</xdr:rowOff>
    </xdr:from>
    <xdr:to>
      <xdr:col>55</xdr:col>
      <xdr:colOff>0</xdr:colOff>
      <xdr:row>96</xdr:row>
      <xdr:rowOff>134638</xdr:rowOff>
    </xdr:to>
    <xdr:cxnSp macro="">
      <xdr:nvCxnSpPr>
        <xdr:cNvPr id="458" name="直線コネクタ 457"/>
        <xdr:cNvCxnSpPr/>
      </xdr:nvCxnSpPr>
      <xdr:spPr>
        <a:xfrm>
          <a:off x="9639300" y="16387135"/>
          <a:ext cx="838200" cy="20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59"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0" name="フローチャート: 判断 459"/>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51820</xdr:rowOff>
    </xdr:from>
    <xdr:to>
      <xdr:col>50</xdr:col>
      <xdr:colOff>114300</xdr:colOff>
      <xdr:row>95</xdr:row>
      <xdr:rowOff>99385</xdr:rowOff>
    </xdr:to>
    <xdr:cxnSp macro="">
      <xdr:nvCxnSpPr>
        <xdr:cNvPr id="461" name="直線コネクタ 460"/>
        <xdr:cNvCxnSpPr/>
      </xdr:nvCxnSpPr>
      <xdr:spPr>
        <a:xfrm>
          <a:off x="8750300" y="16339570"/>
          <a:ext cx="8890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2" name="フローチャート: 判断 461"/>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3" name="テキスト ボックス 462"/>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51820</xdr:rowOff>
    </xdr:from>
    <xdr:to>
      <xdr:col>45</xdr:col>
      <xdr:colOff>177800</xdr:colOff>
      <xdr:row>96</xdr:row>
      <xdr:rowOff>69765</xdr:rowOff>
    </xdr:to>
    <xdr:cxnSp macro="">
      <xdr:nvCxnSpPr>
        <xdr:cNvPr id="464" name="直線コネクタ 463"/>
        <xdr:cNvCxnSpPr/>
      </xdr:nvCxnSpPr>
      <xdr:spPr>
        <a:xfrm flipV="1">
          <a:off x="7861300" y="16339570"/>
          <a:ext cx="889000" cy="18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5" name="フローチャート: 判断 464"/>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66" name="テキスト ボックス 465"/>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69765</xdr:rowOff>
    </xdr:from>
    <xdr:to>
      <xdr:col>41</xdr:col>
      <xdr:colOff>50800</xdr:colOff>
      <xdr:row>97</xdr:row>
      <xdr:rowOff>162806</xdr:rowOff>
    </xdr:to>
    <xdr:cxnSp macro="">
      <xdr:nvCxnSpPr>
        <xdr:cNvPr id="467" name="直線コネクタ 466"/>
        <xdr:cNvCxnSpPr/>
      </xdr:nvCxnSpPr>
      <xdr:spPr>
        <a:xfrm flipV="1">
          <a:off x="6972300" y="16528965"/>
          <a:ext cx="889000" cy="2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68" name="フローチャート: 判断 467"/>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69" name="テキスト ボックス 468"/>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0" name="フローチャート: 判断 469"/>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1" name="テキスト ボックス 470"/>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83838</xdr:rowOff>
    </xdr:from>
    <xdr:to>
      <xdr:col>55</xdr:col>
      <xdr:colOff>50800</xdr:colOff>
      <xdr:row>97</xdr:row>
      <xdr:rowOff>13988</xdr:rowOff>
    </xdr:to>
    <xdr:sp macro="" textlink="">
      <xdr:nvSpPr>
        <xdr:cNvPr id="477" name="楕円 476"/>
        <xdr:cNvSpPr/>
      </xdr:nvSpPr>
      <xdr:spPr>
        <a:xfrm>
          <a:off x="10426700" y="165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106715</xdr:rowOff>
    </xdr:from>
    <xdr:ext cx="534377" cy="259045"/>
    <xdr:sp macro="" textlink="">
      <xdr:nvSpPr>
        <xdr:cNvPr id="478" name="普通建設事業費 （ うち更新整備　）該当値テキスト"/>
        <xdr:cNvSpPr txBox="1"/>
      </xdr:nvSpPr>
      <xdr:spPr>
        <a:xfrm>
          <a:off x="10528300" y="1639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48585</xdr:rowOff>
    </xdr:from>
    <xdr:to>
      <xdr:col>50</xdr:col>
      <xdr:colOff>165100</xdr:colOff>
      <xdr:row>95</xdr:row>
      <xdr:rowOff>150185</xdr:rowOff>
    </xdr:to>
    <xdr:sp macro="" textlink="">
      <xdr:nvSpPr>
        <xdr:cNvPr id="479" name="楕円 478"/>
        <xdr:cNvSpPr/>
      </xdr:nvSpPr>
      <xdr:spPr>
        <a:xfrm>
          <a:off x="9588500" y="163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166712</xdr:rowOff>
    </xdr:from>
    <xdr:ext cx="534377" cy="259045"/>
    <xdr:sp macro="" textlink="">
      <xdr:nvSpPr>
        <xdr:cNvPr id="480" name="テキスト ボックス 479"/>
        <xdr:cNvSpPr txBox="1"/>
      </xdr:nvSpPr>
      <xdr:spPr>
        <a:xfrm>
          <a:off x="9372111" y="161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1020</xdr:rowOff>
    </xdr:from>
    <xdr:to>
      <xdr:col>46</xdr:col>
      <xdr:colOff>38100</xdr:colOff>
      <xdr:row>95</xdr:row>
      <xdr:rowOff>102620</xdr:rowOff>
    </xdr:to>
    <xdr:sp macro="" textlink="">
      <xdr:nvSpPr>
        <xdr:cNvPr id="481" name="楕円 480"/>
        <xdr:cNvSpPr/>
      </xdr:nvSpPr>
      <xdr:spPr>
        <a:xfrm>
          <a:off x="8699500" y="16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119147</xdr:rowOff>
    </xdr:from>
    <xdr:ext cx="534377" cy="259045"/>
    <xdr:sp macro="" textlink="">
      <xdr:nvSpPr>
        <xdr:cNvPr id="482" name="テキスト ボックス 481"/>
        <xdr:cNvSpPr txBox="1"/>
      </xdr:nvSpPr>
      <xdr:spPr>
        <a:xfrm>
          <a:off x="8483111" y="160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18965</xdr:rowOff>
    </xdr:from>
    <xdr:to>
      <xdr:col>41</xdr:col>
      <xdr:colOff>101600</xdr:colOff>
      <xdr:row>96</xdr:row>
      <xdr:rowOff>120565</xdr:rowOff>
    </xdr:to>
    <xdr:sp macro="" textlink="">
      <xdr:nvSpPr>
        <xdr:cNvPr id="483" name="楕円 482"/>
        <xdr:cNvSpPr/>
      </xdr:nvSpPr>
      <xdr:spPr>
        <a:xfrm>
          <a:off x="7810500" y="164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137092</xdr:rowOff>
    </xdr:from>
    <xdr:ext cx="534377" cy="259045"/>
    <xdr:sp macro="" textlink="">
      <xdr:nvSpPr>
        <xdr:cNvPr id="484" name="テキスト ボックス 483"/>
        <xdr:cNvSpPr txBox="1"/>
      </xdr:nvSpPr>
      <xdr:spPr>
        <a:xfrm>
          <a:off x="7594111" y="162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112006</xdr:rowOff>
    </xdr:from>
    <xdr:to>
      <xdr:col>36</xdr:col>
      <xdr:colOff>165100</xdr:colOff>
      <xdr:row>98</xdr:row>
      <xdr:rowOff>42156</xdr:rowOff>
    </xdr:to>
    <xdr:sp macro="" textlink="">
      <xdr:nvSpPr>
        <xdr:cNvPr id="485" name="楕円 484"/>
        <xdr:cNvSpPr/>
      </xdr:nvSpPr>
      <xdr:spPr>
        <a:xfrm>
          <a:off x="6921500" y="16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33283</xdr:rowOff>
    </xdr:from>
    <xdr:ext cx="534377" cy="259045"/>
    <xdr:sp macro="" textlink="">
      <xdr:nvSpPr>
        <xdr:cNvPr id="486" name="テキスト ボックス 485"/>
        <xdr:cNvSpPr txBox="1"/>
      </xdr:nvSpPr>
      <xdr:spPr>
        <a:xfrm>
          <a:off x="6705111" y="1683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0" name="直線コネクタ 509"/>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3"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4" name="直線コネクタ 513"/>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62928</xdr:rowOff>
    </xdr:from>
    <xdr:to>
      <xdr:col>85</xdr:col>
      <xdr:colOff>127000</xdr:colOff>
      <xdr:row>38</xdr:row>
      <xdr:rowOff>151206</xdr:rowOff>
    </xdr:to>
    <xdr:cxnSp macro="">
      <xdr:nvCxnSpPr>
        <xdr:cNvPr id="515" name="直線コネクタ 514"/>
        <xdr:cNvCxnSpPr/>
      </xdr:nvCxnSpPr>
      <xdr:spPr>
        <a:xfrm flipV="1">
          <a:off x="15481300" y="6406578"/>
          <a:ext cx="838200" cy="2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16"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17" name="フローチャート: 判断 516"/>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151206</xdr:rowOff>
    </xdr:from>
    <xdr:to>
      <xdr:col>81</xdr:col>
      <xdr:colOff>50800</xdr:colOff>
      <xdr:row>39</xdr:row>
      <xdr:rowOff>44336</xdr:rowOff>
    </xdr:to>
    <xdr:cxnSp macro="">
      <xdr:nvCxnSpPr>
        <xdr:cNvPr id="518" name="直線コネクタ 517"/>
        <xdr:cNvCxnSpPr/>
      </xdr:nvCxnSpPr>
      <xdr:spPr>
        <a:xfrm flipV="1">
          <a:off x="14592300" y="6666306"/>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19" name="フローチャート: 判断 518"/>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63136</xdr:rowOff>
    </xdr:from>
    <xdr:ext cx="378565" cy="259045"/>
    <xdr:sp macro="" textlink="">
      <xdr:nvSpPr>
        <xdr:cNvPr id="520" name="テキスト ボックス 519"/>
        <xdr:cNvSpPr txBox="1"/>
      </xdr:nvSpPr>
      <xdr:spPr>
        <a:xfrm>
          <a:off x="15292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39840</xdr:rowOff>
    </xdr:from>
    <xdr:to>
      <xdr:col>76</xdr:col>
      <xdr:colOff>114300</xdr:colOff>
      <xdr:row>39</xdr:row>
      <xdr:rowOff>44336</xdr:rowOff>
    </xdr:to>
    <xdr:cxnSp macro="">
      <xdr:nvCxnSpPr>
        <xdr:cNvPr id="521" name="直線コネクタ 520"/>
        <xdr:cNvCxnSpPr/>
      </xdr:nvCxnSpPr>
      <xdr:spPr>
        <a:xfrm>
          <a:off x="13703300" y="672639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2" name="フローチャート: 判断 521"/>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3" name="テキスト ボックス 522"/>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18923</xdr:rowOff>
    </xdr:from>
    <xdr:to>
      <xdr:col>71</xdr:col>
      <xdr:colOff>177800</xdr:colOff>
      <xdr:row>39</xdr:row>
      <xdr:rowOff>39840</xdr:rowOff>
    </xdr:to>
    <xdr:cxnSp macro="">
      <xdr:nvCxnSpPr>
        <xdr:cNvPr id="524" name="直線コネクタ 523"/>
        <xdr:cNvCxnSpPr/>
      </xdr:nvCxnSpPr>
      <xdr:spPr>
        <a:xfrm>
          <a:off x="12814300" y="6705473"/>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110122</xdr:rowOff>
    </xdr:from>
    <xdr:to>
      <xdr:col>72</xdr:col>
      <xdr:colOff>38100</xdr:colOff>
      <xdr:row>39</xdr:row>
      <xdr:rowOff>40272</xdr:rowOff>
    </xdr:to>
    <xdr:sp macro="" textlink="">
      <xdr:nvSpPr>
        <xdr:cNvPr id="525" name="フローチャート: 判断 524"/>
        <xdr:cNvSpPr/>
      </xdr:nvSpPr>
      <xdr:spPr>
        <a:xfrm>
          <a:off x="136525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56799</xdr:rowOff>
    </xdr:from>
    <xdr:ext cx="469744" cy="259045"/>
    <xdr:sp macro="" textlink="">
      <xdr:nvSpPr>
        <xdr:cNvPr id="526" name="テキスト ボックス 525"/>
        <xdr:cNvSpPr txBox="1"/>
      </xdr:nvSpPr>
      <xdr:spPr>
        <a:xfrm>
          <a:off x="13468428" y="64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27" name="フローチャート: 判断 526"/>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28" name="テキスト ボックス 527"/>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12128</xdr:rowOff>
    </xdr:from>
    <xdr:to>
      <xdr:col>85</xdr:col>
      <xdr:colOff>177800</xdr:colOff>
      <xdr:row>37</xdr:row>
      <xdr:rowOff>113728</xdr:rowOff>
    </xdr:to>
    <xdr:sp macro="" textlink="">
      <xdr:nvSpPr>
        <xdr:cNvPr id="534" name="楕円 533"/>
        <xdr:cNvSpPr/>
      </xdr:nvSpPr>
      <xdr:spPr>
        <a:xfrm>
          <a:off x="16268700" y="63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35005</xdr:rowOff>
    </xdr:from>
    <xdr:ext cx="469744" cy="259045"/>
    <xdr:sp macro="" textlink="">
      <xdr:nvSpPr>
        <xdr:cNvPr id="535" name="災害復旧事業費該当値テキスト"/>
        <xdr:cNvSpPr txBox="1"/>
      </xdr:nvSpPr>
      <xdr:spPr>
        <a:xfrm>
          <a:off x="16370300" y="62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100406</xdr:rowOff>
    </xdr:from>
    <xdr:to>
      <xdr:col>81</xdr:col>
      <xdr:colOff>101600</xdr:colOff>
      <xdr:row>39</xdr:row>
      <xdr:rowOff>30556</xdr:rowOff>
    </xdr:to>
    <xdr:sp macro="" textlink="">
      <xdr:nvSpPr>
        <xdr:cNvPr id="536" name="楕円 535"/>
        <xdr:cNvSpPr/>
      </xdr:nvSpPr>
      <xdr:spPr>
        <a:xfrm>
          <a:off x="15430500" y="6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47083</xdr:rowOff>
    </xdr:from>
    <xdr:ext cx="469744" cy="259045"/>
    <xdr:sp macro="" textlink="">
      <xdr:nvSpPr>
        <xdr:cNvPr id="537" name="テキスト ボックス 536"/>
        <xdr:cNvSpPr txBox="1"/>
      </xdr:nvSpPr>
      <xdr:spPr>
        <a:xfrm>
          <a:off x="15246428" y="63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164986</xdr:rowOff>
    </xdr:from>
    <xdr:to>
      <xdr:col>76</xdr:col>
      <xdr:colOff>165100</xdr:colOff>
      <xdr:row>39</xdr:row>
      <xdr:rowOff>95136</xdr:rowOff>
    </xdr:to>
    <xdr:sp macro="" textlink="">
      <xdr:nvSpPr>
        <xdr:cNvPr id="538" name="楕円 537"/>
        <xdr:cNvSpPr/>
      </xdr:nvSpPr>
      <xdr:spPr>
        <a:xfrm>
          <a:off x="1454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86263</xdr:rowOff>
    </xdr:from>
    <xdr:ext cx="249299" cy="259045"/>
    <xdr:sp macro="" textlink="">
      <xdr:nvSpPr>
        <xdr:cNvPr id="539" name="テキスト ボックス 538"/>
        <xdr:cNvSpPr txBox="1"/>
      </xdr:nvSpPr>
      <xdr:spPr>
        <a:xfrm>
          <a:off x="1446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160490</xdr:rowOff>
    </xdr:from>
    <xdr:to>
      <xdr:col>72</xdr:col>
      <xdr:colOff>38100</xdr:colOff>
      <xdr:row>39</xdr:row>
      <xdr:rowOff>90640</xdr:rowOff>
    </xdr:to>
    <xdr:sp macro="" textlink="">
      <xdr:nvSpPr>
        <xdr:cNvPr id="540" name="楕円 539"/>
        <xdr:cNvSpPr/>
      </xdr:nvSpPr>
      <xdr:spPr>
        <a:xfrm>
          <a:off x="13652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81767</xdr:rowOff>
    </xdr:from>
    <xdr:ext cx="378565" cy="259045"/>
    <xdr:sp macro="" textlink="">
      <xdr:nvSpPr>
        <xdr:cNvPr id="541" name="テキスト ボックス 540"/>
        <xdr:cNvSpPr txBox="1"/>
      </xdr:nvSpPr>
      <xdr:spPr>
        <a:xfrm>
          <a:off x="13514017" y="676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139573</xdr:rowOff>
    </xdr:from>
    <xdr:to>
      <xdr:col>67</xdr:col>
      <xdr:colOff>101600</xdr:colOff>
      <xdr:row>39</xdr:row>
      <xdr:rowOff>69723</xdr:rowOff>
    </xdr:to>
    <xdr:sp macro="" textlink="">
      <xdr:nvSpPr>
        <xdr:cNvPr id="542" name="楕円 541"/>
        <xdr:cNvSpPr/>
      </xdr:nvSpPr>
      <xdr:spPr>
        <a:xfrm>
          <a:off x="12763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60850</xdr:rowOff>
    </xdr:from>
    <xdr:ext cx="378565" cy="259045"/>
    <xdr:sp macro="" textlink="">
      <xdr:nvSpPr>
        <xdr:cNvPr id="543" name="テキスト ボックス 542"/>
        <xdr:cNvSpPr txBox="1"/>
      </xdr:nvSpPr>
      <xdr:spPr>
        <a:xfrm>
          <a:off x="12625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3" name="直線コネクタ 60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4" name="テキスト ボックス 603"/>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5" name="直線コネクタ 60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6" name="テキスト ボックス 60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7" name="直線コネクタ 60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8" name="テキスト ボックス 60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1" name="直線コネクタ 61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2" name="テキスト ボックス 61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4" name="テキスト ボックス 61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5" name="直線コネクタ 61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6" name="テキスト ボックス 615"/>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0" name="直線コネクタ 619"/>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1"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2" name="直線コネクタ 621"/>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3"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4" name="直線コネクタ 623"/>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115326</xdr:rowOff>
    </xdr:from>
    <xdr:to>
      <xdr:col>85</xdr:col>
      <xdr:colOff>127000</xdr:colOff>
      <xdr:row>73</xdr:row>
      <xdr:rowOff>13198</xdr:rowOff>
    </xdr:to>
    <xdr:cxnSp macro="">
      <xdr:nvCxnSpPr>
        <xdr:cNvPr id="625" name="直線コネクタ 624"/>
        <xdr:cNvCxnSpPr/>
      </xdr:nvCxnSpPr>
      <xdr:spPr>
        <a:xfrm>
          <a:off x="15481300" y="12459726"/>
          <a:ext cx="838200" cy="6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26"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27" name="フローチャート: 判断 626"/>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115326</xdr:rowOff>
    </xdr:from>
    <xdr:to>
      <xdr:col>81</xdr:col>
      <xdr:colOff>50800</xdr:colOff>
      <xdr:row>72</xdr:row>
      <xdr:rowOff>152102</xdr:rowOff>
    </xdr:to>
    <xdr:cxnSp macro="">
      <xdr:nvCxnSpPr>
        <xdr:cNvPr id="628" name="直線コネクタ 627"/>
        <xdr:cNvCxnSpPr/>
      </xdr:nvCxnSpPr>
      <xdr:spPr>
        <a:xfrm flipV="1">
          <a:off x="14592300" y="12459726"/>
          <a:ext cx="889000" cy="3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29" name="フローチャート: 判断 628"/>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0" name="テキスト ボックス 629"/>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37873</xdr:rowOff>
    </xdr:from>
    <xdr:to>
      <xdr:col>76</xdr:col>
      <xdr:colOff>114300</xdr:colOff>
      <xdr:row>72</xdr:row>
      <xdr:rowOff>152102</xdr:rowOff>
    </xdr:to>
    <xdr:cxnSp macro="">
      <xdr:nvCxnSpPr>
        <xdr:cNvPr id="631" name="直線コネクタ 630"/>
        <xdr:cNvCxnSpPr/>
      </xdr:nvCxnSpPr>
      <xdr:spPr>
        <a:xfrm>
          <a:off x="13703300" y="12382273"/>
          <a:ext cx="889000" cy="1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2" name="フローチャート: 判断 631"/>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3" name="テキスト ボックス 632"/>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37873</xdr:rowOff>
    </xdr:from>
    <xdr:to>
      <xdr:col>71</xdr:col>
      <xdr:colOff>177800</xdr:colOff>
      <xdr:row>72</xdr:row>
      <xdr:rowOff>49417</xdr:rowOff>
    </xdr:to>
    <xdr:cxnSp macro="">
      <xdr:nvCxnSpPr>
        <xdr:cNvPr id="634" name="直線コネクタ 633"/>
        <xdr:cNvCxnSpPr/>
      </xdr:nvCxnSpPr>
      <xdr:spPr>
        <a:xfrm flipV="1">
          <a:off x="12814300" y="12382273"/>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15591</xdr:rowOff>
    </xdr:from>
    <xdr:to>
      <xdr:col>72</xdr:col>
      <xdr:colOff>38100</xdr:colOff>
      <xdr:row>76</xdr:row>
      <xdr:rowOff>117191</xdr:rowOff>
    </xdr:to>
    <xdr:sp macro="" textlink="">
      <xdr:nvSpPr>
        <xdr:cNvPr id="635" name="フローチャート: 判断 634"/>
        <xdr:cNvSpPr/>
      </xdr:nvSpPr>
      <xdr:spPr>
        <a:xfrm>
          <a:off x="13652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108318</xdr:rowOff>
    </xdr:from>
    <xdr:ext cx="534377" cy="259045"/>
    <xdr:sp macro="" textlink="">
      <xdr:nvSpPr>
        <xdr:cNvPr id="636" name="テキスト ボックス 635"/>
        <xdr:cNvSpPr txBox="1"/>
      </xdr:nvSpPr>
      <xdr:spPr>
        <a:xfrm>
          <a:off x="13436111" y="13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37" name="フローチャート: 判断 636"/>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38" name="テキスト ボックス 637"/>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133848</xdr:rowOff>
    </xdr:from>
    <xdr:to>
      <xdr:col>85</xdr:col>
      <xdr:colOff>177800</xdr:colOff>
      <xdr:row>73</xdr:row>
      <xdr:rowOff>63998</xdr:rowOff>
    </xdr:to>
    <xdr:sp macro="" textlink="">
      <xdr:nvSpPr>
        <xdr:cNvPr id="644" name="楕円 643"/>
        <xdr:cNvSpPr/>
      </xdr:nvSpPr>
      <xdr:spPr>
        <a:xfrm>
          <a:off x="16268700" y="124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156725</xdr:rowOff>
    </xdr:from>
    <xdr:ext cx="534377" cy="259045"/>
    <xdr:sp macro="" textlink="">
      <xdr:nvSpPr>
        <xdr:cNvPr id="645" name="公債費該当値テキスト"/>
        <xdr:cNvSpPr txBox="1"/>
      </xdr:nvSpPr>
      <xdr:spPr>
        <a:xfrm>
          <a:off x="16370300" y="1232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64526</xdr:rowOff>
    </xdr:from>
    <xdr:to>
      <xdr:col>81</xdr:col>
      <xdr:colOff>101600</xdr:colOff>
      <xdr:row>72</xdr:row>
      <xdr:rowOff>166126</xdr:rowOff>
    </xdr:to>
    <xdr:sp macro="" textlink="">
      <xdr:nvSpPr>
        <xdr:cNvPr id="646" name="楕円 645"/>
        <xdr:cNvSpPr/>
      </xdr:nvSpPr>
      <xdr:spPr>
        <a:xfrm>
          <a:off x="15430500" y="124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11203</xdr:rowOff>
    </xdr:from>
    <xdr:ext cx="534377" cy="259045"/>
    <xdr:sp macro="" textlink="">
      <xdr:nvSpPr>
        <xdr:cNvPr id="647" name="テキスト ボックス 646"/>
        <xdr:cNvSpPr txBox="1"/>
      </xdr:nvSpPr>
      <xdr:spPr>
        <a:xfrm>
          <a:off x="15214111" y="121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101302</xdr:rowOff>
    </xdr:from>
    <xdr:to>
      <xdr:col>76</xdr:col>
      <xdr:colOff>165100</xdr:colOff>
      <xdr:row>73</xdr:row>
      <xdr:rowOff>31452</xdr:rowOff>
    </xdr:to>
    <xdr:sp macro="" textlink="">
      <xdr:nvSpPr>
        <xdr:cNvPr id="648" name="楕円 647"/>
        <xdr:cNvSpPr/>
      </xdr:nvSpPr>
      <xdr:spPr>
        <a:xfrm>
          <a:off x="14541500" y="124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47979</xdr:rowOff>
    </xdr:from>
    <xdr:ext cx="534377" cy="259045"/>
    <xdr:sp macro="" textlink="">
      <xdr:nvSpPr>
        <xdr:cNvPr id="649" name="テキスト ボックス 648"/>
        <xdr:cNvSpPr txBox="1"/>
      </xdr:nvSpPr>
      <xdr:spPr>
        <a:xfrm>
          <a:off x="14325111" y="1222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158523</xdr:rowOff>
    </xdr:from>
    <xdr:to>
      <xdr:col>72</xdr:col>
      <xdr:colOff>38100</xdr:colOff>
      <xdr:row>72</xdr:row>
      <xdr:rowOff>88673</xdr:rowOff>
    </xdr:to>
    <xdr:sp macro="" textlink="">
      <xdr:nvSpPr>
        <xdr:cNvPr id="650" name="楕円 649"/>
        <xdr:cNvSpPr/>
      </xdr:nvSpPr>
      <xdr:spPr>
        <a:xfrm>
          <a:off x="13652500" y="123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105200</xdr:rowOff>
    </xdr:from>
    <xdr:ext cx="534377" cy="259045"/>
    <xdr:sp macro="" textlink="">
      <xdr:nvSpPr>
        <xdr:cNvPr id="651" name="テキスト ボックス 650"/>
        <xdr:cNvSpPr txBox="1"/>
      </xdr:nvSpPr>
      <xdr:spPr>
        <a:xfrm>
          <a:off x="13436111" y="121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170067</xdr:rowOff>
    </xdr:from>
    <xdr:to>
      <xdr:col>67</xdr:col>
      <xdr:colOff>101600</xdr:colOff>
      <xdr:row>72</xdr:row>
      <xdr:rowOff>100217</xdr:rowOff>
    </xdr:to>
    <xdr:sp macro="" textlink="">
      <xdr:nvSpPr>
        <xdr:cNvPr id="652" name="楕円 651"/>
        <xdr:cNvSpPr/>
      </xdr:nvSpPr>
      <xdr:spPr>
        <a:xfrm>
          <a:off x="12763500" y="123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116744</xdr:rowOff>
    </xdr:from>
    <xdr:ext cx="534377" cy="259045"/>
    <xdr:sp macro="" textlink="">
      <xdr:nvSpPr>
        <xdr:cNvPr id="653" name="テキスト ボックス 652"/>
        <xdr:cNvSpPr txBox="1"/>
      </xdr:nvSpPr>
      <xdr:spPr>
        <a:xfrm>
          <a:off x="12547111" y="12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90976</xdr:rowOff>
    </xdr:from>
    <xdr:to>
      <xdr:col>85</xdr:col>
      <xdr:colOff>126364</xdr:colOff>
      <xdr:row>99</xdr:row>
      <xdr:rowOff>98585</xdr:rowOff>
    </xdr:to>
    <xdr:cxnSp macro="">
      <xdr:nvCxnSpPr>
        <xdr:cNvPr id="679" name="直線コネクタ 678"/>
        <xdr:cNvCxnSpPr/>
      </xdr:nvCxnSpPr>
      <xdr:spPr>
        <a:xfrm flipV="1">
          <a:off x="16317595" y="15864376"/>
          <a:ext cx="1269" cy="1207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102412</xdr:rowOff>
    </xdr:from>
    <xdr:ext cx="313932" cy="259045"/>
    <xdr:sp macro="" textlink="">
      <xdr:nvSpPr>
        <xdr:cNvPr id="680" name="積立金最小値テキスト"/>
        <xdr:cNvSpPr txBox="1"/>
      </xdr:nvSpPr>
      <xdr:spPr>
        <a:xfrm>
          <a:off x="16370300" y="170759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98585</xdr:rowOff>
    </xdr:from>
    <xdr:to>
      <xdr:col>86</xdr:col>
      <xdr:colOff>25400</xdr:colOff>
      <xdr:row>99</xdr:row>
      <xdr:rowOff>98585</xdr:rowOff>
    </xdr:to>
    <xdr:cxnSp macro="">
      <xdr:nvCxnSpPr>
        <xdr:cNvPr id="681" name="直線コネクタ 680"/>
        <xdr:cNvCxnSpPr/>
      </xdr:nvCxnSpPr>
      <xdr:spPr>
        <a:xfrm>
          <a:off x="16230600" y="1707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37653</xdr:rowOff>
    </xdr:from>
    <xdr:ext cx="534377" cy="259045"/>
    <xdr:sp macro="" textlink="">
      <xdr:nvSpPr>
        <xdr:cNvPr id="682" name="積立金最大値テキスト"/>
        <xdr:cNvSpPr txBox="1"/>
      </xdr:nvSpPr>
      <xdr:spPr>
        <a:xfrm>
          <a:off x="16370300" y="156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90976</xdr:rowOff>
    </xdr:from>
    <xdr:to>
      <xdr:col>86</xdr:col>
      <xdr:colOff>25400</xdr:colOff>
      <xdr:row>92</xdr:row>
      <xdr:rowOff>90976</xdr:rowOff>
    </xdr:to>
    <xdr:cxnSp macro="">
      <xdr:nvCxnSpPr>
        <xdr:cNvPr id="683" name="直線コネクタ 682"/>
        <xdr:cNvCxnSpPr/>
      </xdr:nvCxnSpPr>
      <xdr:spPr>
        <a:xfrm>
          <a:off x="16230600" y="1586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81962</xdr:rowOff>
    </xdr:from>
    <xdr:to>
      <xdr:col>85</xdr:col>
      <xdr:colOff>127000</xdr:colOff>
      <xdr:row>98</xdr:row>
      <xdr:rowOff>98454</xdr:rowOff>
    </xdr:to>
    <xdr:cxnSp macro="">
      <xdr:nvCxnSpPr>
        <xdr:cNvPr id="684" name="直線コネクタ 683"/>
        <xdr:cNvCxnSpPr/>
      </xdr:nvCxnSpPr>
      <xdr:spPr>
        <a:xfrm>
          <a:off x="15481300" y="15512462"/>
          <a:ext cx="838200" cy="13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66498</xdr:rowOff>
    </xdr:from>
    <xdr:ext cx="534377" cy="259045"/>
    <xdr:sp macro="" textlink="">
      <xdr:nvSpPr>
        <xdr:cNvPr id="685" name="積立金平均値テキスト"/>
        <xdr:cNvSpPr txBox="1"/>
      </xdr:nvSpPr>
      <xdr:spPr>
        <a:xfrm>
          <a:off x="16370300" y="1669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43621</xdr:rowOff>
    </xdr:from>
    <xdr:to>
      <xdr:col>85</xdr:col>
      <xdr:colOff>177800</xdr:colOff>
      <xdr:row>98</xdr:row>
      <xdr:rowOff>145221</xdr:rowOff>
    </xdr:to>
    <xdr:sp macro="" textlink="">
      <xdr:nvSpPr>
        <xdr:cNvPr id="686" name="フローチャート: 判断 685"/>
        <xdr:cNvSpPr/>
      </xdr:nvSpPr>
      <xdr:spPr>
        <a:xfrm>
          <a:off x="162687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81962</xdr:rowOff>
    </xdr:from>
    <xdr:to>
      <xdr:col>81</xdr:col>
      <xdr:colOff>50800</xdr:colOff>
      <xdr:row>97</xdr:row>
      <xdr:rowOff>15146</xdr:rowOff>
    </xdr:to>
    <xdr:cxnSp macro="">
      <xdr:nvCxnSpPr>
        <xdr:cNvPr id="687" name="直線コネクタ 686"/>
        <xdr:cNvCxnSpPr/>
      </xdr:nvCxnSpPr>
      <xdr:spPr>
        <a:xfrm flipV="1">
          <a:off x="14592300" y="15512462"/>
          <a:ext cx="889000" cy="11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57190</xdr:rowOff>
    </xdr:from>
    <xdr:to>
      <xdr:col>81</xdr:col>
      <xdr:colOff>101600</xdr:colOff>
      <xdr:row>98</xdr:row>
      <xdr:rowOff>158790</xdr:rowOff>
    </xdr:to>
    <xdr:sp macro="" textlink="">
      <xdr:nvSpPr>
        <xdr:cNvPr id="688" name="フローチャート: 判断 687"/>
        <xdr:cNvSpPr/>
      </xdr:nvSpPr>
      <xdr:spPr>
        <a:xfrm>
          <a:off x="15430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149917</xdr:rowOff>
    </xdr:from>
    <xdr:ext cx="469744" cy="259045"/>
    <xdr:sp macro="" textlink="">
      <xdr:nvSpPr>
        <xdr:cNvPr id="689" name="テキスト ボックス 688"/>
        <xdr:cNvSpPr txBox="1"/>
      </xdr:nvSpPr>
      <xdr:spPr>
        <a:xfrm>
          <a:off x="15246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15146</xdr:rowOff>
    </xdr:from>
    <xdr:to>
      <xdr:col>76</xdr:col>
      <xdr:colOff>114300</xdr:colOff>
      <xdr:row>97</xdr:row>
      <xdr:rowOff>69552</xdr:rowOff>
    </xdr:to>
    <xdr:cxnSp macro="">
      <xdr:nvCxnSpPr>
        <xdr:cNvPr id="690" name="直線コネクタ 689"/>
        <xdr:cNvCxnSpPr/>
      </xdr:nvCxnSpPr>
      <xdr:spPr>
        <a:xfrm flipV="1">
          <a:off x="13703300" y="16645796"/>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71771</xdr:rowOff>
    </xdr:from>
    <xdr:to>
      <xdr:col>76</xdr:col>
      <xdr:colOff>165100</xdr:colOff>
      <xdr:row>99</xdr:row>
      <xdr:rowOff>1921</xdr:rowOff>
    </xdr:to>
    <xdr:sp macro="" textlink="">
      <xdr:nvSpPr>
        <xdr:cNvPr id="691" name="フローチャート: 判断 690"/>
        <xdr:cNvSpPr/>
      </xdr:nvSpPr>
      <xdr:spPr>
        <a:xfrm>
          <a:off x="14541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164498</xdr:rowOff>
    </xdr:from>
    <xdr:ext cx="469744" cy="259045"/>
    <xdr:sp macro="" textlink="">
      <xdr:nvSpPr>
        <xdr:cNvPr id="692" name="テキスト ボックス 691"/>
        <xdr:cNvSpPr txBox="1"/>
      </xdr:nvSpPr>
      <xdr:spPr>
        <a:xfrm>
          <a:off x="14357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69552</xdr:rowOff>
    </xdr:from>
    <xdr:to>
      <xdr:col>71</xdr:col>
      <xdr:colOff>177800</xdr:colOff>
      <xdr:row>97</xdr:row>
      <xdr:rowOff>106945</xdr:rowOff>
    </xdr:to>
    <xdr:cxnSp macro="">
      <xdr:nvCxnSpPr>
        <xdr:cNvPr id="693" name="直線コネクタ 692"/>
        <xdr:cNvCxnSpPr/>
      </xdr:nvCxnSpPr>
      <xdr:spPr>
        <a:xfrm flipV="1">
          <a:off x="12814300" y="16700202"/>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5559</xdr:rowOff>
    </xdr:from>
    <xdr:to>
      <xdr:col>72</xdr:col>
      <xdr:colOff>38100</xdr:colOff>
      <xdr:row>98</xdr:row>
      <xdr:rowOff>107159</xdr:rowOff>
    </xdr:to>
    <xdr:sp macro="" textlink="">
      <xdr:nvSpPr>
        <xdr:cNvPr id="694" name="フローチャート: 判断 693"/>
        <xdr:cNvSpPr/>
      </xdr:nvSpPr>
      <xdr:spPr>
        <a:xfrm>
          <a:off x="13652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98286</xdr:rowOff>
    </xdr:from>
    <xdr:ext cx="534377" cy="259045"/>
    <xdr:sp macro="" textlink="">
      <xdr:nvSpPr>
        <xdr:cNvPr id="695" name="テキスト ボックス 694"/>
        <xdr:cNvSpPr txBox="1"/>
      </xdr:nvSpPr>
      <xdr:spPr>
        <a:xfrm>
          <a:off x="13436111" y="169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108837</xdr:rowOff>
    </xdr:from>
    <xdr:to>
      <xdr:col>67</xdr:col>
      <xdr:colOff>101600</xdr:colOff>
      <xdr:row>98</xdr:row>
      <xdr:rowOff>38987</xdr:rowOff>
    </xdr:to>
    <xdr:sp macro="" textlink="">
      <xdr:nvSpPr>
        <xdr:cNvPr id="696" name="フローチャート: 判断 695"/>
        <xdr:cNvSpPr/>
      </xdr:nvSpPr>
      <xdr:spPr>
        <a:xfrm>
          <a:off x="12763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30114</xdr:rowOff>
    </xdr:from>
    <xdr:ext cx="534377" cy="259045"/>
    <xdr:sp macro="" textlink="">
      <xdr:nvSpPr>
        <xdr:cNvPr id="697" name="テキスト ボックス 696"/>
        <xdr:cNvSpPr txBox="1"/>
      </xdr:nvSpPr>
      <xdr:spPr>
        <a:xfrm>
          <a:off x="12547111" y="1683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47654</xdr:rowOff>
    </xdr:from>
    <xdr:to>
      <xdr:col>85</xdr:col>
      <xdr:colOff>177800</xdr:colOff>
      <xdr:row>98</xdr:row>
      <xdr:rowOff>149254</xdr:rowOff>
    </xdr:to>
    <xdr:sp macro="" textlink="">
      <xdr:nvSpPr>
        <xdr:cNvPr id="703" name="楕円 702"/>
        <xdr:cNvSpPr/>
      </xdr:nvSpPr>
      <xdr:spPr>
        <a:xfrm>
          <a:off x="16268700" y="168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26081</xdr:rowOff>
    </xdr:from>
    <xdr:ext cx="534377" cy="259045"/>
    <xdr:sp macro="" textlink="">
      <xdr:nvSpPr>
        <xdr:cNvPr id="704" name="積立金該当値テキスト"/>
        <xdr:cNvSpPr txBox="1"/>
      </xdr:nvSpPr>
      <xdr:spPr>
        <a:xfrm>
          <a:off x="16370300" y="168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31162</xdr:rowOff>
    </xdr:from>
    <xdr:to>
      <xdr:col>81</xdr:col>
      <xdr:colOff>101600</xdr:colOff>
      <xdr:row>90</xdr:row>
      <xdr:rowOff>132762</xdr:rowOff>
    </xdr:to>
    <xdr:sp macro="" textlink="">
      <xdr:nvSpPr>
        <xdr:cNvPr id="705" name="楕円 704"/>
        <xdr:cNvSpPr/>
      </xdr:nvSpPr>
      <xdr:spPr>
        <a:xfrm>
          <a:off x="15430500" y="15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149289</xdr:rowOff>
    </xdr:from>
    <xdr:ext cx="534377" cy="259045"/>
    <xdr:sp macro="" textlink="">
      <xdr:nvSpPr>
        <xdr:cNvPr id="706" name="テキスト ボックス 705"/>
        <xdr:cNvSpPr txBox="1"/>
      </xdr:nvSpPr>
      <xdr:spPr>
        <a:xfrm>
          <a:off x="15214111" y="152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135796</xdr:rowOff>
    </xdr:from>
    <xdr:to>
      <xdr:col>76</xdr:col>
      <xdr:colOff>165100</xdr:colOff>
      <xdr:row>97</xdr:row>
      <xdr:rowOff>65946</xdr:rowOff>
    </xdr:to>
    <xdr:sp macro="" textlink="">
      <xdr:nvSpPr>
        <xdr:cNvPr id="707" name="楕円 706"/>
        <xdr:cNvSpPr/>
      </xdr:nvSpPr>
      <xdr:spPr>
        <a:xfrm>
          <a:off x="14541500" y="16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82473</xdr:rowOff>
    </xdr:from>
    <xdr:ext cx="534377" cy="259045"/>
    <xdr:sp macro="" textlink="">
      <xdr:nvSpPr>
        <xdr:cNvPr id="708" name="テキスト ボックス 707"/>
        <xdr:cNvSpPr txBox="1"/>
      </xdr:nvSpPr>
      <xdr:spPr>
        <a:xfrm>
          <a:off x="14325111" y="163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18752</xdr:rowOff>
    </xdr:from>
    <xdr:to>
      <xdr:col>72</xdr:col>
      <xdr:colOff>38100</xdr:colOff>
      <xdr:row>97</xdr:row>
      <xdr:rowOff>120352</xdr:rowOff>
    </xdr:to>
    <xdr:sp macro="" textlink="">
      <xdr:nvSpPr>
        <xdr:cNvPr id="709" name="楕円 708"/>
        <xdr:cNvSpPr/>
      </xdr:nvSpPr>
      <xdr:spPr>
        <a:xfrm>
          <a:off x="13652500" y="166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136879</xdr:rowOff>
    </xdr:from>
    <xdr:ext cx="534377" cy="259045"/>
    <xdr:sp macro="" textlink="">
      <xdr:nvSpPr>
        <xdr:cNvPr id="710" name="テキスト ボックス 709"/>
        <xdr:cNvSpPr txBox="1"/>
      </xdr:nvSpPr>
      <xdr:spPr>
        <a:xfrm>
          <a:off x="13436111" y="164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56145</xdr:rowOff>
    </xdr:from>
    <xdr:to>
      <xdr:col>67</xdr:col>
      <xdr:colOff>101600</xdr:colOff>
      <xdr:row>97</xdr:row>
      <xdr:rowOff>157745</xdr:rowOff>
    </xdr:to>
    <xdr:sp macro="" textlink="">
      <xdr:nvSpPr>
        <xdr:cNvPr id="711" name="楕円 710"/>
        <xdr:cNvSpPr/>
      </xdr:nvSpPr>
      <xdr:spPr>
        <a:xfrm>
          <a:off x="12763500" y="166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2822</xdr:rowOff>
    </xdr:from>
    <xdr:ext cx="534377" cy="259045"/>
    <xdr:sp macro="" textlink="">
      <xdr:nvSpPr>
        <xdr:cNvPr id="712" name="テキスト ボックス 711"/>
        <xdr:cNvSpPr txBox="1"/>
      </xdr:nvSpPr>
      <xdr:spPr>
        <a:xfrm>
          <a:off x="12547111" y="164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8" name="直線コネクタ 737"/>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1"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2" name="直線コネクタ 741"/>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79938</xdr:rowOff>
    </xdr:from>
    <xdr:to>
      <xdr:col>116</xdr:col>
      <xdr:colOff>63500</xdr:colOff>
      <xdr:row>39</xdr:row>
      <xdr:rowOff>89408</xdr:rowOff>
    </xdr:to>
    <xdr:cxnSp macro="">
      <xdr:nvCxnSpPr>
        <xdr:cNvPr id="743" name="直線コネクタ 742"/>
        <xdr:cNvCxnSpPr/>
      </xdr:nvCxnSpPr>
      <xdr:spPr>
        <a:xfrm>
          <a:off x="21323300" y="6766488"/>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4"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5" name="フローチャート: 判断 744"/>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42817</xdr:rowOff>
    </xdr:from>
    <xdr:to>
      <xdr:col>111</xdr:col>
      <xdr:colOff>177800</xdr:colOff>
      <xdr:row>39</xdr:row>
      <xdr:rowOff>79938</xdr:rowOff>
    </xdr:to>
    <xdr:cxnSp macro="">
      <xdr:nvCxnSpPr>
        <xdr:cNvPr id="746" name="直線コネクタ 745"/>
        <xdr:cNvCxnSpPr/>
      </xdr:nvCxnSpPr>
      <xdr:spPr>
        <a:xfrm>
          <a:off x="20434300" y="6729367"/>
          <a:ext cx="889000" cy="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7" name="フローチャート: 判断 746"/>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48" name="テキスト ボックス 747"/>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42817</xdr:rowOff>
    </xdr:from>
    <xdr:to>
      <xdr:col>107</xdr:col>
      <xdr:colOff>50800</xdr:colOff>
      <xdr:row>39</xdr:row>
      <xdr:rowOff>62520</xdr:rowOff>
    </xdr:to>
    <xdr:cxnSp macro="">
      <xdr:nvCxnSpPr>
        <xdr:cNvPr id="749" name="直線コネクタ 748"/>
        <xdr:cNvCxnSpPr/>
      </xdr:nvCxnSpPr>
      <xdr:spPr>
        <a:xfrm flipV="1">
          <a:off x="19545300" y="6729367"/>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0" name="フローチャート: 判断 749"/>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1" name="テキスト ボックス 750"/>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168656</xdr:rowOff>
    </xdr:from>
    <xdr:to>
      <xdr:col>102</xdr:col>
      <xdr:colOff>114300</xdr:colOff>
      <xdr:row>39</xdr:row>
      <xdr:rowOff>62520</xdr:rowOff>
    </xdr:to>
    <xdr:cxnSp macro="">
      <xdr:nvCxnSpPr>
        <xdr:cNvPr id="752" name="直線コネクタ 751"/>
        <xdr:cNvCxnSpPr/>
      </xdr:nvCxnSpPr>
      <xdr:spPr>
        <a:xfrm>
          <a:off x="18656300" y="634085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13136</xdr:rowOff>
    </xdr:from>
    <xdr:to>
      <xdr:col>102</xdr:col>
      <xdr:colOff>165100</xdr:colOff>
      <xdr:row>38</xdr:row>
      <xdr:rowOff>114736</xdr:rowOff>
    </xdr:to>
    <xdr:sp macro="" textlink="">
      <xdr:nvSpPr>
        <xdr:cNvPr id="753" name="フローチャート: 判断 752"/>
        <xdr:cNvSpPr/>
      </xdr:nvSpPr>
      <xdr:spPr>
        <a:xfrm>
          <a:off x="19494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131262</xdr:rowOff>
    </xdr:from>
    <xdr:ext cx="469744" cy="259045"/>
    <xdr:sp macro="" textlink="">
      <xdr:nvSpPr>
        <xdr:cNvPr id="754" name="テキスト ボックス 753"/>
        <xdr:cNvSpPr txBox="1"/>
      </xdr:nvSpPr>
      <xdr:spPr>
        <a:xfrm>
          <a:off x="19310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5" name="フローチャート: 判断 754"/>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5278</xdr:rowOff>
    </xdr:from>
    <xdr:ext cx="469744" cy="259045"/>
    <xdr:sp macro="" textlink="">
      <xdr:nvSpPr>
        <xdr:cNvPr id="756" name="テキスト ボックス 755"/>
        <xdr:cNvSpPr txBox="1"/>
      </xdr:nvSpPr>
      <xdr:spPr>
        <a:xfrm>
          <a:off x="18421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38608</xdr:rowOff>
    </xdr:from>
    <xdr:to>
      <xdr:col>116</xdr:col>
      <xdr:colOff>114300</xdr:colOff>
      <xdr:row>39</xdr:row>
      <xdr:rowOff>140208</xdr:rowOff>
    </xdr:to>
    <xdr:sp macro="" textlink="">
      <xdr:nvSpPr>
        <xdr:cNvPr id="762" name="楕円 761"/>
        <xdr:cNvSpPr/>
      </xdr:nvSpPr>
      <xdr:spPr>
        <a:xfrm>
          <a:off x="221107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124985</xdr:rowOff>
    </xdr:from>
    <xdr:ext cx="313932" cy="259045"/>
    <xdr:sp macro="" textlink="">
      <xdr:nvSpPr>
        <xdr:cNvPr id="763" name="投資及び出資金該当値テキスト"/>
        <xdr:cNvSpPr txBox="1"/>
      </xdr:nvSpPr>
      <xdr:spPr>
        <a:xfrm>
          <a:off x="22212300" y="6640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29138</xdr:rowOff>
    </xdr:from>
    <xdr:to>
      <xdr:col>112</xdr:col>
      <xdr:colOff>38100</xdr:colOff>
      <xdr:row>39</xdr:row>
      <xdr:rowOff>130738</xdr:rowOff>
    </xdr:to>
    <xdr:sp macro="" textlink="">
      <xdr:nvSpPr>
        <xdr:cNvPr id="764" name="楕円 763"/>
        <xdr:cNvSpPr/>
      </xdr:nvSpPr>
      <xdr:spPr>
        <a:xfrm>
          <a:off x="212725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121865</xdr:rowOff>
    </xdr:from>
    <xdr:ext cx="378565" cy="259045"/>
    <xdr:sp macro="" textlink="">
      <xdr:nvSpPr>
        <xdr:cNvPr id="765" name="テキスト ボックス 764"/>
        <xdr:cNvSpPr txBox="1"/>
      </xdr:nvSpPr>
      <xdr:spPr>
        <a:xfrm>
          <a:off x="21134017" y="6808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163467</xdr:rowOff>
    </xdr:from>
    <xdr:to>
      <xdr:col>107</xdr:col>
      <xdr:colOff>101600</xdr:colOff>
      <xdr:row>39</xdr:row>
      <xdr:rowOff>93617</xdr:rowOff>
    </xdr:to>
    <xdr:sp macro="" textlink="">
      <xdr:nvSpPr>
        <xdr:cNvPr id="766" name="楕円 765"/>
        <xdr:cNvSpPr/>
      </xdr:nvSpPr>
      <xdr:spPr>
        <a:xfrm>
          <a:off x="20383500" y="66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84744</xdr:rowOff>
    </xdr:from>
    <xdr:ext cx="378565" cy="259045"/>
    <xdr:sp macro="" textlink="">
      <xdr:nvSpPr>
        <xdr:cNvPr id="767" name="テキスト ボックス 766"/>
        <xdr:cNvSpPr txBox="1"/>
      </xdr:nvSpPr>
      <xdr:spPr>
        <a:xfrm>
          <a:off x="20245017" y="677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11720</xdr:rowOff>
    </xdr:from>
    <xdr:to>
      <xdr:col>102</xdr:col>
      <xdr:colOff>165100</xdr:colOff>
      <xdr:row>39</xdr:row>
      <xdr:rowOff>113320</xdr:rowOff>
    </xdr:to>
    <xdr:sp macro="" textlink="">
      <xdr:nvSpPr>
        <xdr:cNvPr id="768" name="楕円 767"/>
        <xdr:cNvSpPr/>
      </xdr:nvSpPr>
      <xdr:spPr>
        <a:xfrm>
          <a:off x="19494500" y="66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104447</xdr:rowOff>
    </xdr:from>
    <xdr:ext cx="378565" cy="259045"/>
    <xdr:sp macro="" textlink="">
      <xdr:nvSpPr>
        <xdr:cNvPr id="769" name="テキスト ボックス 768"/>
        <xdr:cNvSpPr txBox="1"/>
      </xdr:nvSpPr>
      <xdr:spPr>
        <a:xfrm>
          <a:off x="19356017" y="679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117856</xdr:rowOff>
    </xdr:from>
    <xdr:to>
      <xdr:col>98</xdr:col>
      <xdr:colOff>38100</xdr:colOff>
      <xdr:row>37</xdr:row>
      <xdr:rowOff>48006</xdr:rowOff>
    </xdr:to>
    <xdr:sp macro="" textlink="">
      <xdr:nvSpPr>
        <xdr:cNvPr id="770" name="楕円 769"/>
        <xdr:cNvSpPr/>
      </xdr:nvSpPr>
      <xdr:spPr>
        <a:xfrm>
          <a:off x="18605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64533</xdr:rowOff>
    </xdr:from>
    <xdr:ext cx="469744" cy="259045"/>
    <xdr:sp macro="" textlink="">
      <xdr:nvSpPr>
        <xdr:cNvPr id="771" name="テキスト ボックス 770"/>
        <xdr:cNvSpPr txBox="1"/>
      </xdr:nvSpPr>
      <xdr:spPr>
        <a:xfrm>
          <a:off x="18421428" y="60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5" name="直線コネクタ 794"/>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798"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799" name="直線コネクタ 798"/>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104001</xdr:rowOff>
    </xdr:from>
    <xdr:to>
      <xdr:col>116</xdr:col>
      <xdr:colOff>63500</xdr:colOff>
      <xdr:row>57</xdr:row>
      <xdr:rowOff>106820</xdr:rowOff>
    </xdr:to>
    <xdr:cxnSp macro="">
      <xdr:nvCxnSpPr>
        <xdr:cNvPr id="800" name="直線コネクタ 799"/>
        <xdr:cNvCxnSpPr/>
      </xdr:nvCxnSpPr>
      <xdr:spPr>
        <a:xfrm>
          <a:off x="21323300" y="9876651"/>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1"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2" name="フローチャート: 判断 801"/>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101981</xdr:rowOff>
    </xdr:from>
    <xdr:to>
      <xdr:col>111</xdr:col>
      <xdr:colOff>177800</xdr:colOff>
      <xdr:row>57</xdr:row>
      <xdr:rowOff>104001</xdr:rowOff>
    </xdr:to>
    <xdr:cxnSp macro="">
      <xdr:nvCxnSpPr>
        <xdr:cNvPr id="803" name="直線コネクタ 802"/>
        <xdr:cNvCxnSpPr/>
      </xdr:nvCxnSpPr>
      <xdr:spPr>
        <a:xfrm>
          <a:off x="20434300" y="9874631"/>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4" name="フローチャート: 判断 803"/>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5" name="テキスト ボックス 804"/>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78816</xdr:rowOff>
    </xdr:from>
    <xdr:to>
      <xdr:col>107</xdr:col>
      <xdr:colOff>50800</xdr:colOff>
      <xdr:row>57</xdr:row>
      <xdr:rowOff>101981</xdr:rowOff>
    </xdr:to>
    <xdr:cxnSp macro="">
      <xdr:nvCxnSpPr>
        <xdr:cNvPr id="806" name="直線コネクタ 805"/>
        <xdr:cNvCxnSpPr/>
      </xdr:nvCxnSpPr>
      <xdr:spPr>
        <a:xfrm>
          <a:off x="19545300" y="9851466"/>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7" name="フローチャート: 判断 806"/>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08" name="テキスト ボックス 807"/>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78816</xdr:rowOff>
    </xdr:from>
    <xdr:to>
      <xdr:col>102</xdr:col>
      <xdr:colOff>114300</xdr:colOff>
      <xdr:row>57</xdr:row>
      <xdr:rowOff>83883</xdr:rowOff>
    </xdr:to>
    <xdr:cxnSp macro="">
      <xdr:nvCxnSpPr>
        <xdr:cNvPr id="809" name="直線コネクタ 808"/>
        <xdr:cNvCxnSpPr/>
      </xdr:nvCxnSpPr>
      <xdr:spPr>
        <a:xfrm flipV="1">
          <a:off x="18656300" y="9851466"/>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56020</xdr:rowOff>
    </xdr:from>
    <xdr:to>
      <xdr:col>116</xdr:col>
      <xdr:colOff>114300</xdr:colOff>
      <xdr:row>57</xdr:row>
      <xdr:rowOff>157620</xdr:rowOff>
    </xdr:to>
    <xdr:sp macro="" textlink="">
      <xdr:nvSpPr>
        <xdr:cNvPr id="819" name="楕円 818"/>
        <xdr:cNvSpPr/>
      </xdr:nvSpPr>
      <xdr:spPr>
        <a:xfrm>
          <a:off x="22110700" y="98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78897</xdr:rowOff>
    </xdr:from>
    <xdr:ext cx="469744" cy="259045"/>
    <xdr:sp macro="" textlink="">
      <xdr:nvSpPr>
        <xdr:cNvPr id="820" name="貸付金該当値テキスト"/>
        <xdr:cNvSpPr txBox="1"/>
      </xdr:nvSpPr>
      <xdr:spPr>
        <a:xfrm>
          <a:off x="22212300" y="968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53201</xdr:rowOff>
    </xdr:from>
    <xdr:to>
      <xdr:col>112</xdr:col>
      <xdr:colOff>38100</xdr:colOff>
      <xdr:row>57</xdr:row>
      <xdr:rowOff>154801</xdr:rowOff>
    </xdr:to>
    <xdr:sp macro="" textlink="">
      <xdr:nvSpPr>
        <xdr:cNvPr id="821" name="楕円 820"/>
        <xdr:cNvSpPr/>
      </xdr:nvSpPr>
      <xdr:spPr>
        <a:xfrm>
          <a:off x="21272500" y="98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171328</xdr:rowOff>
    </xdr:from>
    <xdr:ext cx="469744" cy="259045"/>
    <xdr:sp macro="" textlink="">
      <xdr:nvSpPr>
        <xdr:cNvPr id="822" name="テキスト ボックス 821"/>
        <xdr:cNvSpPr txBox="1"/>
      </xdr:nvSpPr>
      <xdr:spPr>
        <a:xfrm>
          <a:off x="21088428" y="960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51181</xdr:rowOff>
    </xdr:from>
    <xdr:to>
      <xdr:col>107</xdr:col>
      <xdr:colOff>101600</xdr:colOff>
      <xdr:row>57</xdr:row>
      <xdr:rowOff>152781</xdr:rowOff>
    </xdr:to>
    <xdr:sp macro="" textlink="">
      <xdr:nvSpPr>
        <xdr:cNvPr id="823" name="楕円 822"/>
        <xdr:cNvSpPr/>
      </xdr:nvSpPr>
      <xdr:spPr>
        <a:xfrm>
          <a:off x="203835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169308</xdr:rowOff>
    </xdr:from>
    <xdr:ext cx="469744" cy="259045"/>
    <xdr:sp macro="" textlink="">
      <xdr:nvSpPr>
        <xdr:cNvPr id="824" name="テキスト ボックス 823"/>
        <xdr:cNvSpPr txBox="1"/>
      </xdr:nvSpPr>
      <xdr:spPr>
        <a:xfrm>
          <a:off x="20199428" y="959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28016</xdr:rowOff>
    </xdr:from>
    <xdr:to>
      <xdr:col>102</xdr:col>
      <xdr:colOff>165100</xdr:colOff>
      <xdr:row>57</xdr:row>
      <xdr:rowOff>129616</xdr:rowOff>
    </xdr:to>
    <xdr:sp macro="" textlink="">
      <xdr:nvSpPr>
        <xdr:cNvPr id="825" name="楕円 824"/>
        <xdr:cNvSpPr/>
      </xdr:nvSpPr>
      <xdr:spPr>
        <a:xfrm>
          <a:off x="19494500" y="98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146143</xdr:rowOff>
    </xdr:from>
    <xdr:ext cx="469744" cy="259045"/>
    <xdr:sp macro="" textlink="">
      <xdr:nvSpPr>
        <xdr:cNvPr id="826" name="テキスト ボックス 825"/>
        <xdr:cNvSpPr txBox="1"/>
      </xdr:nvSpPr>
      <xdr:spPr>
        <a:xfrm>
          <a:off x="19310428" y="957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33083</xdr:rowOff>
    </xdr:from>
    <xdr:to>
      <xdr:col>98</xdr:col>
      <xdr:colOff>38100</xdr:colOff>
      <xdr:row>57</xdr:row>
      <xdr:rowOff>134683</xdr:rowOff>
    </xdr:to>
    <xdr:sp macro="" textlink="">
      <xdr:nvSpPr>
        <xdr:cNvPr id="827" name="楕円 826"/>
        <xdr:cNvSpPr/>
      </xdr:nvSpPr>
      <xdr:spPr>
        <a:xfrm>
          <a:off x="18605500" y="98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151210</xdr:rowOff>
    </xdr:from>
    <xdr:ext cx="469744" cy="259045"/>
    <xdr:sp macro="" textlink="">
      <xdr:nvSpPr>
        <xdr:cNvPr id="828" name="テキスト ボックス 827"/>
        <xdr:cNvSpPr txBox="1"/>
      </xdr:nvSpPr>
      <xdr:spPr>
        <a:xfrm>
          <a:off x="18421428" y="958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1" name="直線コネクタ 850"/>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2"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3" name="直線コネクタ 852"/>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4"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5" name="直線コネクタ 854"/>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11685</xdr:rowOff>
    </xdr:from>
    <xdr:to>
      <xdr:col>116</xdr:col>
      <xdr:colOff>63500</xdr:colOff>
      <xdr:row>76</xdr:row>
      <xdr:rowOff>12119</xdr:rowOff>
    </xdr:to>
    <xdr:cxnSp macro="">
      <xdr:nvCxnSpPr>
        <xdr:cNvPr id="856" name="直線コネクタ 855"/>
        <xdr:cNvCxnSpPr/>
      </xdr:nvCxnSpPr>
      <xdr:spPr>
        <a:xfrm flipV="1">
          <a:off x="21323300" y="13041885"/>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7"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58" name="フローチャート: 判断 857"/>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12119</xdr:rowOff>
    </xdr:from>
    <xdr:to>
      <xdr:col>111</xdr:col>
      <xdr:colOff>177800</xdr:colOff>
      <xdr:row>76</xdr:row>
      <xdr:rowOff>30840</xdr:rowOff>
    </xdr:to>
    <xdr:cxnSp macro="">
      <xdr:nvCxnSpPr>
        <xdr:cNvPr id="859" name="直線コネクタ 858"/>
        <xdr:cNvCxnSpPr/>
      </xdr:nvCxnSpPr>
      <xdr:spPr>
        <a:xfrm flipV="1">
          <a:off x="20434300" y="13042319"/>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0" name="フローチャート: 判断 859"/>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1" name="テキスト ボックス 860"/>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30840</xdr:rowOff>
    </xdr:from>
    <xdr:to>
      <xdr:col>107</xdr:col>
      <xdr:colOff>50800</xdr:colOff>
      <xdr:row>76</xdr:row>
      <xdr:rowOff>60170</xdr:rowOff>
    </xdr:to>
    <xdr:cxnSp macro="">
      <xdr:nvCxnSpPr>
        <xdr:cNvPr id="862" name="直線コネクタ 861"/>
        <xdr:cNvCxnSpPr/>
      </xdr:nvCxnSpPr>
      <xdr:spPr>
        <a:xfrm flipV="1">
          <a:off x="19545300" y="13061040"/>
          <a:ext cx="8890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3" name="フローチャート: 判断 862"/>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4" name="テキスト ボックス 863"/>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60170</xdr:rowOff>
    </xdr:from>
    <xdr:to>
      <xdr:col>102</xdr:col>
      <xdr:colOff>114300</xdr:colOff>
      <xdr:row>76</xdr:row>
      <xdr:rowOff>94666</xdr:rowOff>
    </xdr:to>
    <xdr:cxnSp macro="">
      <xdr:nvCxnSpPr>
        <xdr:cNvPr id="865" name="直線コネクタ 864"/>
        <xdr:cNvCxnSpPr/>
      </xdr:nvCxnSpPr>
      <xdr:spPr>
        <a:xfrm flipV="1">
          <a:off x="18656300" y="13090370"/>
          <a:ext cx="8890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106983</xdr:rowOff>
    </xdr:from>
    <xdr:to>
      <xdr:col>102</xdr:col>
      <xdr:colOff>165100</xdr:colOff>
      <xdr:row>76</xdr:row>
      <xdr:rowOff>37133</xdr:rowOff>
    </xdr:to>
    <xdr:sp macro="" textlink="">
      <xdr:nvSpPr>
        <xdr:cNvPr id="866" name="フローチャート: 判断 865"/>
        <xdr:cNvSpPr/>
      </xdr:nvSpPr>
      <xdr:spPr>
        <a:xfrm>
          <a:off x="19494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53660</xdr:rowOff>
    </xdr:from>
    <xdr:ext cx="534377" cy="259045"/>
    <xdr:sp macro="" textlink="">
      <xdr:nvSpPr>
        <xdr:cNvPr id="867" name="テキスト ボックス 866"/>
        <xdr:cNvSpPr txBox="1"/>
      </xdr:nvSpPr>
      <xdr:spPr>
        <a:xfrm>
          <a:off x="19278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68" name="フローチャート: 判断 867"/>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69" name="テキスト ボックス 868"/>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132334</xdr:rowOff>
    </xdr:from>
    <xdr:to>
      <xdr:col>116</xdr:col>
      <xdr:colOff>114300</xdr:colOff>
      <xdr:row>76</xdr:row>
      <xdr:rowOff>62483</xdr:rowOff>
    </xdr:to>
    <xdr:sp macro="" textlink="">
      <xdr:nvSpPr>
        <xdr:cNvPr id="875" name="楕円 874"/>
        <xdr:cNvSpPr/>
      </xdr:nvSpPr>
      <xdr:spPr>
        <a:xfrm>
          <a:off x="22110700" y="12991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155211</xdr:rowOff>
    </xdr:from>
    <xdr:ext cx="534377" cy="259045"/>
    <xdr:sp macro="" textlink="">
      <xdr:nvSpPr>
        <xdr:cNvPr id="876" name="繰出金該当値テキスト"/>
        <xdr:cNvSpPr txBox="1"/>
      </xdr:nvSpPr>
      <xdr:spPr>
        <a:xfrm>
          <a:off x="22212300" y="128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132769</xdr:rowOff>
    </xdr:from>
    <xdr:to>
      <xdr:col>112</xdr:col>
      <xdr:colOff>38100</xdr:colOff>
      <xdr:row>76</xdr:row>
      <xdr:rowOff>62919</xdr:rowOff>
    </xdr:to>
    <xdr:sp macro="" textlink="">
      <xdr:nvSpPr>
        <xdr:cNvPr id="877" name="楕円 876"/>
        <xdr:cNvSpPr/>
      </xdr:nvSpPr>
      <xdr:spPr>
        <a:xfrm>
          <a:off x="21272500" y="129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79446</xdr:rowOff>
    </xdr:from>
    <xdr:ext cx="534377" cy="259045"/>
    <xdr:sp macro="" textlink="">
      <xdr:nvSpPr>
        <xdr:cNvPr id="878" name="テキスト ボックス 877"/>
        <xdr:cNvSpPr txBox="1"/>
      </xdr:nvSpPr>
      <xdr:spPr>
        <a:xfrm>
          <a:off x="21056111" y="1276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151490</xdr:rowOff>
    </xdr:from>
    <xdr:to>
      <xdr:col>107</xdr:col>
      <xdr:colOff>101600</xdr:colOff>
      <xdr:row>76</xdr:row>
      <xdr:rowOff>81640</xdr:rowOff>
    </xdr:to>
    <xdr:sp macro="" textlink="">
      <xdr:nvSpPr>
        <xdr:cNvPr id="879" name="楕円 878"/>
        <xdr:cNvSpPr/>
      </xdr:nvSpPr>
      <xdr:spPr>
        <a:xfrm>
          <a:off x="203835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98168</xdr:rowOff>
    </xdr:from>
    <xdr:ext cx="534377" cy="259045"/>
    <xdr:sp macro="" textlink="">
      <xdr:nvSpPr>
        <xdr:cNvPr id="880" name="テキスト ボックス 879"/>
        <xdr:cNvSpPr txBox="1"/>
      </xdr:nvSpPr>
      <xdr:spPr>
        <a:xfrm>
          <a:off x="20167111" y="127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9370</xdr:rowOff>
    </xdr:from>
    <xdr:to>
      <xdr:col>102</xdr:col>
      <xdr:colOff>165100</xdr:colOff>
      <xdr:row>76</xdr:row>
      <xdr:rowOff>110970</xdr:rowOff>
    </xdr:to>
    <xdr:sp macro="" textlink="">
      <xdr:nvSpPr>
        <xdr:cNvPr id="881" name="楕円 880"/>
        <xdr:cNvSpPr/>
      </xdr:nvSpPr>
      <xdr:spPr>
        <a:xfrm>
          <a:off x="19494500" y="130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102097</xdr:rowOff>
    </xdr:from>
    <xdr:ext cx="534377" cy="259045"/>
    <xdr:sp macro="" textlink="">
      <xdr:nvSpPr>
        <xdr:cNvPr id="882" name="テキスト ボックス 881"/>
        <xdr:cNvSpPr txBox="1"/>
      </xdr:nvSpPr>
      <xdr:spPr>
        <a:xfrm>
          <a:off x="19278111" y="131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43866</xdr:rowOff>
    </xdr:from>
    <xdr:to>
      <xdr:col>98</xdr:col>
      <xdr:colOff>38100</xdr:colOff>
      <xdr:row>76</xdr:row>
      <xdr:rowOff>145466</xdr:rowOff>
    </xdr:to>
    <xdr:sp macro="" textlink="">
      <xdr:nvSpPr>
        <xdr:cNvPr id="883" name="楕円 882"/>
        <xdr:cNvSpPr/>
      </xdr:nvSpPr>
      <xdr:spPr>
        <a:xfrm>
          <a:off x="18605500" y="13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136593</xdr:rowOff>
    </xdr:from>
    <xdr:ext cx="534377" cy="259045"/>
    <xdr:sp macro="" textlink="">
      <xdr:nvSpPr>
        <xdr:cNvPr id="884" name="テキスト ボックス 883"/>
        <xdr:cNvSpPr txBox="1"/>
      </xdr:nvSpPr>
      <xdr:spPr>
        <a:xfrm>
          <a:off x="18389111" y="131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548,467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94,349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57,145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円と比べ高い水準で推移している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位と高い水準となっているが、これは、公立豊岡病院組合、北但行政事務組合の負担金や下水道事業会計への負担金が多額となっていることによるものと考えられる。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80,854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34,921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と高くなっている。これは、合併市町の地方債を引き継いだことや合併後の新市のまちづくりを進めてきた影響で、元利償還金が膨らん</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だことによる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82,343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円で、類似団体と比較して低い水準で推移している。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普通建設事業費は、類似団体平均と大きな乖離は生じていない。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積立金が住民一人当たり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95,536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年だけ突出しているのは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、公共施設整備基金を創設し、財政調整基金から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51003</xdr:rowOff>
    </xdr:from>
    <xdr:to>
      <xdr:col>24</xdr:col>
      <xdr:colOff>63500</xdr:colOff>
      <xdr:row>35</xdr:row>
      <xdr:rowOff>123241</xdr:rowOff>
    </xdr:to>
    <xdr:cxnSp macro="">
      <xdr:nvCxnSpPr>
        <xdr:cNvPr id="59" name="直線コネクタ 58"/>
        <xdr:cNvCxnSpPr/>
      </xdr:nvCxnSpPr>
      <xdr:spPr>
        <a:xfrm flipV="1">
          <a:off x="3797300" y="6051753"/>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123241</xdr:rowOff>
    </xdr:from>
    <xdr:to>
      <xdr:col>19</xdr:col>
      <xdr:colOff>177800</xdr:colOff>
      <xdr:row>35</xdr:row>
      <xdr:rowOff>166218</xdr:rowOff>
    </xdr:to>
    <xdr:cxnSp macro="">
      <xdr:nvCxnSpPr>
        <xdr:cNvPr id="62" name="直線コネクタ 61"/>
        <xdr:cNvCxnSpPr/>
      </xdr:nvCxnSpPr>
      <xdr:spPr>
        <a:xfrm flipV="1">
          <a:off x="2908300" y="612399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35</xdr:row>
      <xdr:rowOff>166218</xdr:rowOff>
    </xdr:to>
    <xdr:cxnSp macro="">
      <xdr:nvCxnSpPr>
        <xdr:cNvPr id="65" name="直線コネクタ 64"/>
        <xdr:cNvCxnSpPr/>
      </xdr:nvCxnSpPr>
      <xdr:spPr>
        <a:xfrm>
          <a:off x="2019300" y="5998718"/>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169418</xdr:rowOff>
    </xdr:from>
    <xdr:to>
      <xdr:col>10</xdr:col>
      <xdr:colOff>114300</xdr:colOff>
      <xdr:row>35</xdr:row>
      <xdr:rowOff>66091</xdr:rowOff>
    </xdr:to>
    <xdr:cxnSp macro="">
      <xdr:nvCxnSpPr>
        <xdr:cNvPr id="68" name="直線コネクタ 67"/>
        <xdr:cNvCxnSpPr/>
      </xdr:nvCxnSpPr>
      <xdr:spPr>
        <a:xfrm flipV="1">
          <a:off x="1130300" y="599871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63297</xdr:rowOff>
    </xdr:from>
    <xdr:to>
      <xdr:col>10</xdr:col>
      <xdr:colOff>165100</xdr:colOff>
      <xdr:row>34</xdr:row>
      <xdr:rowOff>164897</xdr:rowOff>
    </xdr:to>
    <xdr:sp macro="" textlink="">
      <xdr:nvSpPr>
        <xdr:cNvPr id="69" name="フローチャート: 判断 68"/>
        <xdr:cNvSpPr/>
      </xdr:nvSpPr>
      <xdr:spPr>
        <a:xfrm>
          <a:off x="1968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9974</xdr:rowOff>
    </xdr:from>
    <xdr:ext cx="469744" cy="259045"/>
    <xdr:sp macro="" textlink="">
      <xdr:nvSpPr>
        <xdr:cNvPr id="70" name="テキスト ボックス 69"/>
        <xdr:cNvSpPr txBox="1"/>
      </xdr:nvSpPr>
      <xdr:spPr>
        <a:xfrm>
          <a:off x="1784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xdr:rowOff>
    </xdr:from>
    <xdr:to>
      <xdr:col>24</xdr:col>
      <xdr:colOff>114300</xdr:colOff>
      <xdr:row>35</xdr:row>
      <xdr:rowOff>101803</xdr:rowOff>
    </xdr:to>
    <xdr:sp macro="" textlink="">
      <xdr:nvSpPr>
        <xdr:cNvPr id="78" name="楕円 77"/>
        <xdr:cNvSpPr/>
      </xdr:nvSpPr>
      <xdr:spPr>
        <a:xfrm>
          <a:off x="45847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23080</xdr:rowOff>
    </xdr:from>
    <xdr:ext cx="469744" cy="259045"/>
    <xdr:sp macro="" textlink="">
      <xdr:nvSpPr>
        <xdr:cNvPr id="79" name="議会費該当値テキスト"/>
        <xdr:cNvSpPr txBox="1"/>
      </xdr:nvSpPr>
      <xdr:spPr>
        <a:xfrm>
          <a:off x="4686300" y="58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72441</xdr:rowOff>
    </xdr:from>
    <xdr:to>
      <xdr:col>20</xdr:col>
      <xdr:colOff>38100</xdr:colOff>
      <xdr:row>36</xdr:row>
      <xdr:rowOff>2591</xdr:rowOff>
    </xdr:to>
    <xdr:sp macro="" textlink="">
      <xdr:nvSpPr>
        <xdr:cNvPr id="80" name="楕円 79"/>
        <xdr:cNvSpPr/>
      </xdr:nvSpPr>
      <xdr:spPr>
        <a:xfrm>
          <a:off x="3746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165168</xdr:rowOff>
    </xdr:from>
    <xdr:ext cx="469744" cy="259045"/>
    <xdr:sp macro="" textlink="">
      <xdr:nvSpPr>
        <xdr:cNvPr id="81" name="テキスト ボックス 80"/>
        <xdr:cNvSpPr txBox="1"/>
      </xdr:nvSpPr>
      <xdr:spPr>
        <a:xfrm>
          <a:off x="3562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115418</xdr:rowOff>
    </xdr:from>
    <xdr:to>
      <xdr:col>15</xdr:col>
      <xdr:colOff>101600</xdr:colOff>
      <xdr:row>36</xdr:row>
      <xdr:rowOff>45568</xdr:rowOff>
    </xdr:to>
    <xdr:sp macro="" textlink="">
      <xdr:nvSpPr>
        <xdr:cNvPr id="82" name="楕円 81"/>
        <xdr:cNvSpPr/>
      </xdr:nvSpPr>
      <xdr:spPr>
        <a:xfrm>
          <a:off x="2857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36695</xdr:rowOff>
    </xdr:from>
    <xdr:ext cx="469744" cy="259045"/>
    <xdr:sp macro="" textlink="">
      <xdr:nvSpPr>
        <xdr:cNvPr id="83" name="テキスト ボックス 82"/>
        <xdr:cNvSpPr txBox="1"/>
      </xdr:nvSpPr>
      <xdr:spPr>
        <a:xfrm>
          <a:off x="2673428"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118618</xdr:rowOff>
    </xdr:from>
    <xdr:to>
      <xdr:col>10</xdr:col>
      <xdr:colOff>165100</xdr:colOff>
      <xdr:row>35</xdr:row>
      <xdr:rowOff>48768</xdr:rowOff>
    </xdr:to>
    <xdr:sp macro="" textlink="">
      <xdr:nvSpPr>
        <xdr:cNvPr id="84" name="楕円 83"/>
        <xdr:cNvSpPr/>
      </xdr:nvSpPr>
      <xdr:spPr>
        <a:xfrm>
          <a:off x="1968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85" name="テキスト ボックス 84"/>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86" name="楕円 85"/>
        <xdr:cNvSpPr/>
      </xdr:nvSpPr>
      <xdr:spPr>
        <a:xfrm>
          <a:off x="10795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108018</xdr:rowOff>
    </xdr:from>
    <xdr:ext cx="469744" cy="259045"/>
    <xdr:sp macro="" textlink="">
      <xdr:nvSpPr>
        <xdr:cNvPr id="87" name="テキスト ボックス 86"/>
        <xdr:cNvSpPr txBox="1"/>
      </xdr:nvSpPr>
      <xdr:spPr>
        <a:xfrm>
          <a:off x="895428"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21234</xdr:rowOff>
    </xdr:from>
    <xdr:to>
      <xdr:col>24</xdr:col>
      <xdr:colOff>62865</xdr:colOff>
      <xdr:row>59</xdr:row>
      <xdr:rowOff>74092</xdr:rowOff>
    </xdr:to>
    <xdr:cxnSp macro="">
      <xdr:nvCxnSpPr>
        <xdr:cNvPr id="112" name="直線コネクタ 111"/>
        <xdr:cNvCxnSpPr/>
      </xdr:nvCxnSpPr>
      <xdr:spPr>
        <a:xfrm flipV="1">
          <a:off x="4633595" y="9108084"/>
          <a:ext cx="1270" cy="1081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77919</xdr:rowOff>
    </xdr:from>
    <xdr:ext cx="534377" cy="259045"/>
    <xdr:sp macro="" textlink="">
      <xdr:nvSpPr>
        <xdr:cNvPr id="113" name="総務費最小値テキスト"/>
        <xdr:cNvSpPr txBox="1"/>
      </xdr:nvSpPr>
      <xdr:spPr>
        <a:xfrm>
          <a:off x="4686300" y="101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74092</xdr:rowOff>
    </xdr:from>
    <xdr:to>
      <xdr:col>24</xdr:col>
      <xdr:colOff>152400</xdr:colOff>
      <xdr:row>59</xdr:row>
      <xdr:rowOff>74092</xdr:rowOff>
    </xdr:to>
    <xdr:cxnSp macro="">
      <xdr:nvCxnSpPr>
        <xdr:cNvPr id="114" name="直線コネクタ 113"/>
        <xdr:cNvCxnSpPr/>
      </xdr:nvCxnSpPr>
      <xdr:spPr>
        <a:xfrm>
          <a:off x="4546600" y="101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139361</xdr:rowOff>
    </xdr:from>
    <xdr:ext cx="599010" cy="259045"/>
    <xdr:sp macro="" textlink="">
      <xdr:nvSpPr>
        <xdr:cNvPr id="115" name="総務費最大値テキスト"/>
        <xdr:cNvSpPr txBox="1"/>
      </xdr:nvSpPr>
      <xdr:spPr>
        <a:xfrm>
          <a:off x="4686300" y="888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21234</xdr:rowOff>
    </xdr:from>
    <xdr:to>
      <xdr:col>24</xdr:col>
      <xdr:colOff>152400</xdr:colOff>
      <xdr:row>53</xdr:row>
      <xdr:rowOff>21234</xdr:rowOff>
    </xdr:to>
    <xdr:cxnSp macro="">
      <xdr:nvCxnSpPr>
        <xdr:cNvPr id="116" name="直線コネクタ 115"/>
        <xdr:cNvCxnSpPr/>
      </xdr:nvCxnSpPr>
      <xdr:spPr>
        <a:xfrm>
          <a:off x="4546600" y="91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169049</xdr:rowOff>
    </xdr:from>
    <xdr:to>
      <xdr:col>24</xdr:col>
      <xdr:colOff>63500</xdr:colOff>
      <xdr:row>56</xdr:row>
      <xdr:rowOff>64719</xdr:rowOff>
    </xdr:to>
    <xdr:cxnSp macro="">
      <xdr:nvCxnSpPr>
        <xdr:cNvPr id="117" name="直線コネクタ 116"/>
        <xdr:cNvCxnSpPr/>
      </xdr:nvCxnSpPr>
      <xdr:spPr>
        <a:xfrm>
          <a:off x="3797300" y="8570099"/>
          <a:ext cx="838200" cy="109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102455</xdr:rowOff>
    </xdr:from>
    <xdr:ext cx="534377" cy="259045"/>
    <xdr:sp macro="" textlink="">
      <xdr:nvSpPr>
        <xdr:cNvPr id="118" name="総務費平均値テキスト"/>
        <xdr:cNvSpPr txBox="1"/>
      </xdr:nvSpPr>
      <xdr:spPr>
        <a:xfrm>
          <a:off x="4686300" y="987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124028</xdr:rowOff>
    </xdr:from>
    <xdr:to>
      <xdr:col>24</xdr:col>
      <xdr:colOff>114300</xdr:colOff>
      <xdr:row>58</xdr:row>
      <xdr:rowOff>54178</xdr:rowOff>
    </xdr:to>
    <xdr:sp macro="" textlink="">
      <xdr:nvSpPr>
        <xdr:cNvPr id="119" name="フローチャート: 判断 118"/>
        <xdr:cNvSpPr/>
      </xdr:nvSpPr>
      <xdr:spPr>
        <a:xfrm>
          <a:off x="4584700" y="98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169049</xdr:rowOff>
    </xdr:from>
    <xdr:to>
      <xdr:col>19</xdr:col>
      <xdr:colOff>177800</xdr:colOff>
      <xdr:row>55</xdr:row>
      <xdr:rowOff>76327</xdr:rowOff>
    </xdr:to>
    <xdr:cxnSp macro="">
      <xdr:nvCxnSpPr>
        <xdr:cNvPr id="120" name="直線コネクタ 119"/>
        <xdr:cNvCxnSpPr/>
      </xdr:nvCxnSpPr>
      <xdr:spPr>
        <a:xfrm flipV="1">
          <a:off x="2908300" y="8570099"/>
          <a:ext cx="889000" cy="9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99403</xdr:rowOff>
    </xdr:from>
    <xdr:to>
      <xdr:col>20</xdr:col>
      <xdr:colOff>38100</xdr:colOff>
      <xdr:row>58</xdr:row>
      <xdr:rowOff>29553</xdr:rowOff>
    </xdr:to>
    <xdr:sp macro="" textlink="">
      <xdr:nvSpPr>
        <xdr:cNvPr id="121" name="フローチャート: 判断 120"/>
        <xdr:cNvSpPr/>
      </xdr:nvSpPr>
      <xdr:spPr>
        <a:xfrm>
          <a:off x="37465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20680</xdr:rowOff>
    </xdr:from>
    <xdr:ext cx="534377" cy="259045"/>
    <xdr:sp macro="" textlink="">
      <xdr:nvSpPr>
        <xdr:cNvPr id="122" name="テキスト ボックス 121"/>
        <xdr:cNvSpPr txBox="1"/>
      </xdr:nvSpPr>
      <xdr:spPr>
        <a:xfrm>
          <a:off x="3530111" y="99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76327</xdr:rowOff>
    </xdr:from>
    <xdr:to>
      <xdr:col>15</xdr:col>
      <xdr:colOff>50800</xdr:colOff>
      <xdr:row>55</xdr:row>
      <xdr:rowOff>111468</xdr:rowOff>
    </xdr:to>
    <xdr:cxnSp macro="">
      <xdr:nvCxnSpPr>
        <xdr:cNvPr id="123" name="直線コネクタ 122"/>
        <xdr:cNvCxnSpPr/>
      </xdr:nvCxnSpPr>
      <xdr:spPr>
        <a:xfrm flipV="1">
          <a:off x="2019300" y="9506077"/>
          <a:ext cx="8890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112357</xdr:rowOff>
    </xdr:from>
    <xdr:to>
      <xdr:col>15</xdr:col>
      <xdr:colOff>101600</xdr:colOff>
      <xdr:row>58</xdr:row>
      <xdr:rowOff>42507</xdr:rowOff>
    </xdr:to>
    <xdr:sp macro="" textlink="">
      <xdr:nvSpPr>
        <xdr:cNvPr id="124" name="フローチャート: 判断 123"/>
        <xdr:cNvSpPr/>
      </xdr:nvSpPr>
      <xdr:spPr>
        <a:xfrm>
          <a:off x="2857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33634</xdr:rowOff>
    </xdr:from>
    <xdr:ext cx="534377" cy="259045"/>
    <xdr:sp macro="" textlink="">
      <xdr:nvSpPr>
        <xdr:cNvPr id="125" name="テキスト ボックス 124"/>
        <xdr:cNvSpPr txBox="1"/>
      </xdr:nvSpPr>
      <xdr:spPr>
        <a:xfrm>
          <a:off x="2641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111468</xdr:rowOff>
    </xdr:from>
    <xdr:to>
      <xdr:col>10</xdr:col>
      <xdr:colOff>114300</xdr:colOff>
      <xdr:row>55</xdr:row>
      <xdr:rowOff>156934</xdr:rowOff>
    </xdr:to>
    <xdr:cxnSp macro="">
      <xdr:nvCxnSpPr>
        <xdr:cNvPr id="126" name="直線コネクタ 125"/>
        <xdr:cNvCxnSpPr/>
      </xdr:nvCxnSpPr>
      <xdr:spPr>
        <a:xfrm flipV="1">
          <a:off x="1130300" y="9541218"/>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29146</xdr:rowOff>
    </xdr:from>
    <xdr:to>
      <xdr:col>10</xdr:col>
      <xdr:colOff>165100</xdr:colOff>
      <xdr:row>57</xdr:row>
      <xdr:rowOff>130746</xdr:rowOff>
    </xdr:to>
    <xdr:sp macro="" textlink="">
      <xdr:nvSpPr>
        <xdr:cNvPr id="127" name="フローチャート: 判断 126"/>
        <xdr:cNvSpPr/>
      </xdr:nvSpPr>
      <xdr:spPr>
        <a:xfrm>
          <a:off x="1968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121873</xdr:rowOff>
    </xdr:from>
    <xdr:ext cx="534377" cy="259045"/>
    <xdr:sp macro="" textlink="">
      <xdr:nvSpPr>
        <xdr:cNvPr id="128" name="テキスト ボックス 127"/>
        <xdr:cNvSpPr txBox="1"/>
      </xdr:nvSpPr>
      <xdr:spPr>
        <a:xfrm>
          <a:off x="1752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130708</xdr:rowOff>
    </xdr:from>
    <xdr:to>
      <xdr:col>6</xdr:col>
      <xdr:colOff>38100</xdr:colOff>
      <xdr:row>57</xdr:row>
      <xdr:rowOff>60858</xdr:rowOff>
    </xdr:to>
    <xdr:sp macro="" textlink="">
      <xdr:nvSpPr>
        <xdr:cNvPr id="129" name="フローチャート: 判断 128"/>
        <xdr:cNvSpPr/>
      </xdr:nvSpPr>
      <xdr:spPr>
        <a:xfrm>
          <a:off x="1079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51985</xdr:rowOff>
    </xdr:from>
    <xdr:ext cx="534377" cy="259045"/>
    <xdr:sp macro="" textlink="">
      <xdr:nvSpPr>
        <xdr:cNvPr id="130" name="テキスト ボックス 129"/>
        <xdr:cNvSpPr txBox="1"/>
      </xdr:nvSpPr>
      <xdr:spPr>
        <a:xfrm>
          <a:off x="863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13919</xdr:rowOff>
    </xdr:from>
    <xdr:to>
      <xdr:col>24</xdr:col>
      <xdr:colOff>114300</xdr:colOff>
      <xdr:row>56</xdr:row>
      <xdr:rowOff>115519</xdr:rowOff>
    </xdr:to>
    <xdr:sp macro="" textlink="">
      <xdr:nvSpPr>
        <xdr:cNvPr id="136" name="楕円 135"/>
        <xdr:cNvSpPr/>
      </xdr:nvSpPr>
      <xdr:spPr>
        <a:xfrm>
          <a:off x="4584700" y="96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36796</xdr:rowOff>
    </xdr:from>
    <xdr:ext cx="534377" cy="259045"/>
    <xdr:sp macro="" textlink="">
      <xdr:nvSpPr>
        <xdr:cNvPr id="137" name="総務費該当値テキスト"/>
        <xdr:cNvSpPr txBox="1"/>
      </xdr:nvSpPr>
      <xdr:spPr>
        <a:xfrm>
          <a:off x="4686300" y="94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118249</xdr:rowOff>
    </xdr:from>
    <xdr:to>
      <xdr:col>20</xdr:col>
      <xdr:colOff>38100</xdr:colOff>
      <xdr:row>50</xdr:row>
      <xdr:rowOff>48399</xdr:rowOff>
    </xdr:to>
    <xdr:sp macro="" textlink="">
      <xdr:nvSpPr>
        <xdr:cNvPr id="138" name="楕円 137"/>
        <xdr:cNvSpPr/>
      </xdr:nvSpPr>
      <xdr:spPr>
        <a:xfrm>
          <a:off x="3746500" y="85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64926</xdr:rowOff>
    </xdr:from>
    <xdr:ext cx="599010" cy="259045"/>
    <xdr:sp macro="" textlink="">
      <xdr:nvSpPr>
        <xdr:cNvPr id="139" name="テキスト ボックス 138"/>
        <xdr:cNvSpPr txBox="1"/>
      </xdr:nvSpPr>
      <xdr:spPr>
        <a:xfrm>
          <a:off x="3497795" y="829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25527</xdr:rowOff>
    </xdr:from>
    <xdr:to>
      <xdr:col>15</xdr:col>
      <xdr:colOff>101600</xdr:colOff>
      <xdr:row>55</xdr:row>
      <xdr:rowOff>127127</xdr:rowOff>
    </xdr:to>
    <xdr:sp macro="" textlink="">
      <xdr:nvSpPr>
        <xdr:cNvPr id="140" name="楕円 139"/>
        <xdr:cNvSpPr/>
      </xdr:nvSpPr>
      <xdr:spPr>
        <a:xfrm>
          <a:off x="2857500" y="94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143654</xdr:rowOff>
    </xdr:from>
    <xdr:ext cx="534377" cy="259045"/>
    <xdr:sp macro="" textlink="">
      <xdr:nvSpPr>
        <xdr:cNvPr id="141" name="テキスト ボックス 140"/>
        <xdr:cNvSpPr txBox="1"/>
      </xdr:nvSpPr>
      <xdr:spPr>
        <a:xfrm>
          <a:off x="2641111" y="92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60668</xdr:rowOff>
    </xdr:from>
    <xdr:to>
      <xdr:col>10</xdr:col>
      <xdr:colOff>165100</xdr:colOff>
      <xdr:row>55</xdr:row>
      <xdr:rowOff>162268</xdr:rowOff>
    </xdr:to>
    <xdr:sp macro="" textlink="">
      <xdr:nvSpPr>
        <xdr:cNvPr id="142" name="楕円 141"/>
        <xdr:cNvSpPr/>
      </xdr:nvSpPr>
      <xdr:spPr>
        <a:xfrm>
          <a:off x="1968500" y="94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7345</xdr:rowOff>
    </xdr:from>
    <xdr:ext cx="534377" cy="259045"/>
    <xdr:sp macro="" textlink="">
      <xdr:nvSpPr>
        <xdr:cNvPr id="143" name="テキスト ボックス 142"/>
        <xdr:cNvSpPr txBox="1"/>
      </xdr:nvSpPr>
      <xdr:spPr>
        <a:xfrm>
          <a:off x="1752111" y="92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106134</xdr:rowOff>
    </xdr:from>
    <xdr:to>
      <xdr:col>6</xdr:col>
      <xdr:colOff>38100</xdr:colOff>
      <xdr:row>56</xdr:row>
      <xdr:rowOff>36284</xdr:rowOff>
    </xdr:to>
    <xdr:sp macro="" textlink="">
      <xdr:nvSpPr>
        <xdr:cNvPr id="144" name="楕円 143"/>
        <xdr:cNvSpPr/>
      </xdr:nvSpPr>
      <xdr:spPr>
        <a:xfrm>
          <a:off x="1079500" y="9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52811</xdr:rowOff>
    </xdr:from>
    <xdr:ext cx="534377" cy="259045"/>
    <xdr:sp macro="" textlink="">
      <xdr:nvSpPr>
        <xdr:cNvPr id="145" name="テキスト ボックス 144"/>
        <xdr:cNvSpPr txBox="1"/>
      </xdr:nvSpPr>
      <xdr:spPr>
        <a:xfrm>
          <a:off x="863111" y="93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2" name="直線コネクタ 171"/>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3"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4" name="直線コネクタ 173"/>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5"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6" name="直線コネクタ 175"/>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144914</xdr:rowOff>
    </xdr:from>
    <xdr:to>
      <xdr:col>24</xdr:col>
      <xdr:colOff>63500</xdr:colOff>
      <xdr:row>76</xdr:row>
      <xdr:rowOff>26456</xdr:rowOff>
    </xdr:to>
    <xdr:cxnSp macro="">
      <xdr:nvCxnSpPr>
        <xdr:cNvPr id="177" name="直線コネクタ 176"/>
        <xdr:cNvCxnSpPr/>
      </xdr:nvCxnSpPr>
      <xdr:spPr>
        <a:xfrm>
          <a:off x="3797300" y="13003664"/>
          <a:ext cx="838200" cy="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78"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79" name="フローチャート: 判断 178"/>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144914</xdr:rowOff>
    </xdr:from>
    <xdr:to>
      <xdr:col>19</xdr:col>
      <xdr:colOff>177800</xdr:colOff>
      <xdr:row>76</xdr:row>
      <xdr:rowOff>34251</xdr:rowOff>
    </xdr:to>
    <xdr:cxnSp macro="">
      <xdr:nvCxnSpPr>
        <xdr:cNvPr id="180" name="直線コネクタ 179"/>
        <xdr:cNvCxnSpPr/>
      </xdr:nvCxnSpPr>
      <xdr:spPr>
        <a:xfrm flipV="1">
          <a:off x="2908300" y="13003664"/>
          <a:ext cx="889000" cy="6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1" name="フローチャート: 判断 180"/>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2" name="テキスト ボックス 181"/>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34251</xdr:rowOff>
    </xdr:from>
    <xdr:to>
      <xdr:col>15</xdr:col>
      <xdr:colOff>50800</xdr:colOff>
      <xdr:row>76</xdr:row>
      <xdr:rowOff>93991</xdr:rowOff>
    </xdr:to>
    <xdr:cxnSp macro="">
      <xdr:nvCxnSpPr>
        <xdr:cNvPr id="183" name="直線コネクタ 182"/>
        <xdr:cNvCxnSpPr/>
      </xdr:nvCxnSpPr>
      <xdr:spPr>
        <a:xfrm flipV="1">
          <a:off x="2019300" y="13064451"/>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4" name="フローチャート: 判断 183"/>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5" name="テキスト ボックス 184"/>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14145</xdr:rowOff>
    </xdr:from>
    <xdr:to>
      <xdr:col>10</xdr:col>
      <xdr:colOff>114300</xdr:colOff>
      <xdr:row>76</xdr:row>
      <xdr:rowOff>93991</xdr:rowOff>
    </xdr:to>
    <xdr:cxnSp macro="">
      <xdr:nvCxnSpPr>
        <xdr:cNvPr id="186" name="直線コネクタ 185"/>
        <xdr:cNvCxnSpPr/>
      </xdr:nvCxnSpPr>
      <xdr:spPr>
        <a:xfrm>
          <a:off x="1130300" y="13044345"/>
          <a:ext cx="889000" cy="7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122406</xdr:rowOff>
    </xdr:from>
    <xdr:to>
      <xdr:col>10</xdr:col>
      <xdr:colOff>165100</xdr:colOff>
      <xdr:row>77</xdr:row>
      <xdr:rowOff>52556</xdr:rowOff>
    </xdr:to>
    <xdr:sp macro="" textlink="">
      <xdr:nvSpPr>
        <xdr:cNvPr id="187" name="フローチャート: 判断 186"/>
        <xdr:cNvSpPr/>
      </xdr:nvSpPr>
      <xdr:spPr>
        <a:xfrm>
          <a:off x="1968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43683</xdr:rowOff>
    </xdr:from>
    <xdr:ext cx="599010" cy="259045"/>
    <xdr:sp macro="" textlink="">
      <xdr:nvSpPr>
        <xdr:cNvPr id="188" name="テキスト ボックス 187"/>
        <xdr:cNvSpPr txBox="1"/>
      </xdr:nvSpPr>
      <xdr:spPr>
        <a:xfrm>
          <a:off x="1719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89" name="フローチャート: 判断 188"/>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0" name="テキスト ボックス 189"/>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147106</xdr:rowOff>
    </xdr:from>
    <xdr:to>
      <xdr:col>24</xdr:col>
      <xdr:colOff>114300</xdr:colOff>
      <xdr:row>76</xdr:row>
      <xdr:rowOff>77256</xdr:rowOff>
    </xdr:to>
    <xdr:sp macro="" textlink="">
      <xdr:nvSpPr>
        <xdr:cNvPr id="196" name="楕円 195"/>
        <xdr:cNvSpPr/>
      </xdr:nvSpPr>
      <xdr:spPr>
        <a:xfrm>
          <a:off x="4584700" y="130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125533</xdr:rowOff>
    </xdr:from>
    <xdr:ext cx="599010" cy="259045"/>
    <xdr:sp macro="" textlink="">
      <xdr:nvSpPr>
        <xdr:cNvPr id="197" name="民生費該当値テキスト"/>
        <xdr:cNvSpPr txBox="1"/>
      </xdr:nvSpPr>
      <xdr:spPr>
        <a:xfrm>
          <a:off x="4686300" y="1298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94114</xdr:rowOff>
    </xdr:from>
    <xdr:to>
      <xdr:col>20</xdr:col>
      <xdr:colOff>38100</xdr:colOff>
      <xdr:row>76</xdr:row>
      <xdr:rowOff>24265</xdr:rowOff>
    </xdr:to>
    <xdr:sp macro="" textlink="">
      <xdr:nvSpPr>
        <xdr:cNvPr id="198" name="楕円 197"/>
        <xdr:cNvSpPr/>
      </xdr:nvSpPr>
      <xdr:spPr>
        <a:xfrm>
          <a:off x="3746500" y="12952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40791</xdr:rowOff>
    </xdr:from>
    <xdr:ext cx="599010" cy="259045"/>
    <xdr:sp macro="" textlink="">
      <xdr:nvSpPr>
        <xdr:cNvPr id="199" name="テキスト ボックス 198"/>
        <xdr:cNvSpPr txBox="1"/>
      </xdr:nvSpPr>
      <xdr:spPr>
        <a:xfrm>
          <a:off x="3497795" y="1272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154901</xdr:rowOff>
    </xdr:from>
    <xdr:to>
      <xdr:col>15</xdr:col>
      <xdr:colOff>101600</xdr:colOff>
      <xdr:row>76</xdr:row>
      <xdr:rowOff>85051</xdr:rowOff>
    </xdr:to>
    <xdr:sp macro="" textlink="">
      <xdr:nvSpPr>
        <xdr:cNvPr id="200" name="楕円 199"/>
        <xdr:cNvSpPr/>
      </xdr:nvSpPr>
      <xdr:spPr>
        <a:xfrm>
          <a:off x="2857500" y="130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76178</xdr:rowOff>
    </xdr:from>
    <xdr:ext cx="599010" cy="259045"/>
    <xdr:sp macro="" textlink="">
      <xdr:nvSpPr>
        <xdr:cNvPr id="201" name="テキスト ボックス 200"/>
        <xdr:cNvSpPr txBox="1"/>
      </xdr:nvSpPr>
      <xdr:spPr>
        <a:xfrm>
          <a:off x="2608795" y="1310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43191</xdr:rowOff>
    </xdr:from>
    <xdr:to>
      <xdr:col>10</xdr:col>
      <xdr:colOff>165100</xdr:colOff>
      <xdr:row>76</xdr:row>
      <xdr:rowOff>144791</xdr:rowOff>
    </xdr:to>
    <xdr:sp macro="" textlink="">
      <xdr:nvSpPr>
        <xdr:cNvPr id="202" name="楕円 201"/>
        <xdr:cNvSpPr/>
      </xdr:nvSpPr>
      <xdr:spPr>
        <a:xfrm>
          <a:off x="1968500" y="1307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161318</xdr:rowOff>
    </xdr:from>
    <xdr:ext cx="599010" cy="259045"/>
    <xdr:sp macro="" textlink="">
      <xdr:nvSpPr>
        <xdr:cNvPr id="203" name="テキスト ボックス 202"/>
        <xdr:cNvSpPr txBox="1"/>
      </xdr:nvSpPr>
      <xdr:spPr>
        <a:xfrm>
          <a:off x="1719795" y="1284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134794</xdr:rowOff>
    </xdr:from>
    <xdr:to>
      <xdr:col>6</xdr:col>
      <xdr:colOff>38100</xdr:colOff>
      <xdr:row>76</xdr:row>
      <xdr:rowOff>64945</xdr:rowOff>
    </xdr:to>
    <xdr:sp macro="" textlink="">
      <xdr:nvSpPr>
        <xdr:cNvPr id="204" name="楕円 203"/>
        <xdr:cNvSpPr/>
      </xdr:nvSpPr>
      <xdr:spPr>
        <a:xfrm>
          <a:off x="1079500" y="129935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81471</xdr:rowOff>
    </xdr:from>
    <xdr:ext cx="599010" cy="259045"/>
    <xdr:sp macro="" textlink="">
      <xdr:nvSpPr>
        <xdr:cNvPr id="205" name="テキスト ボックス 204"/>
        <xdr:cNvSpPr txBox="1"/>
      </xdr:nvSpPr>
      <xdr:spPr>
        <a:xfrm>
          <a:off x="830795" y="127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2" name="直線コネクタ 231"/>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3"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4" name="直線コネクタ 233"/>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5"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6" name="直線コネクタ 235"/>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34054</xdr:rowOff>
    </xdr:from>
    <xdr:to>
      <xdr:col>24</xdr:col>
      <xdr:colOff>63500</xdr:colOff>
      <xdr:row>96</xdr:row>
      <xdr:rowOff>46513</xdr:rowOff>
    </xdr:to>
    <xdr:cxnSp macro="">
      <xdr:nvCxnSpPr>
        <xdr:cNvPr id="237" name="直線コネクタ 236"/>
        <xdr:cNvCxnSpPr/>
      </xdr:nvCxnSpPr>
      <xdr:spPr>
        <a:xfrm flipV="1">
          <a:off x="3797300" y="16493254"/>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38"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39" name="フローチャート: 判断 238"/>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51068</xdr:rowOff>
    </xdr:from>
    <xdr:to>
      <xdr:col>19</xdr:col>
      <xdr:colOff>177800</xdr:colOff>
      <xdr:row>96</xdr:row>
      <xdr:rowOff>46513</xdr:rowOff>
    </xdr:to>
    <xdr:cxnSp macro="">
      <xdr:nvCxnSpPr>
        <xdr:cNvPr id="240" name="直線コネクタ 239"/>
        <xdr:cNvCxnSpPr/>
      </xdr:nvCxnSpPr>
      <xdr:spPr>
        <a:xfrm>
          <a:off x="2908300" y="16167368"/>
          <a:ext cx="889000" cy="3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1" name="フローチャート: 判断 240"/>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2" name="テキスト ボックス 241"/>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113395</xdr:rowOff>
    </xdr:from>
    <xdr:to>
      <xdr:col>15</xdr:col>
      <xdr:colOff>50800</xdr:colOff>
      <xdr:row>94</xdr:row>
      <xdr:rowOff>51068</xdr:rowOff>
    </xdr:to>
    <xdr:cxnSp macro="">
      <xdr:nvCxnSpPr>
        <xdr:cNvPr id="243" name="直線コネクタ 242"/>
        <xdr:cNvCxnSpPr/>
      </xdr:nvCxnSpPr>
      <xdr:spPr>
        <a:xfrm>
          <a:off x="2019300" y="15886795"/>
          <a:ext cx="889000" cy="28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4" name="フローチャート: 判断 243"/>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5" name="テキスト ボックス 244"/>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113395</xdr:rowOff>
    </xdr:from>
    <xdr:to>
      <xdr:col>10</xdr:col>
      <xdr:colOff>114300</xdr:colOff>
      <xdr:row>95</xdr:row>
      <xdr:rowOff>35703</xdr:rowOff>
    </xdr:to>
    <xdr:cxnSp macro="">
      <xdr:nvCxnSpPr>
        <xdr:cNvPr id="246" name="直線コネクタ 245"/>
        <xdr:cNvCxnSpPr/>
      </xdr:nvCxnSpPr>
      <xdr:spPr>
        <a:xfrm flipV="1">
          <a:off x="1130300" y="15886795"/>
          <a:ext cx="889000" cy="4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103498</xdr:rowOff>
    </xdr:from>
    <xdr:to>
      <xdr:col>10</xdr:col>
      <xdr:colOff>165100</xdr:colOff>
      <xdr:row>98</xdr:row>
      <xdr:rowOff>33648</xdr:rowOff>
    </xdr:to>
    <xdr:sp macro="" textlink="">
      <xdr:nvSpPr>
        <xdr:cNvPr id="247" name="フローチャート: 判断 246"/>
        <xdr:cNvSpPr/>
      </xdr:nvSpPr>
      <xdr:spPr>
        <a:xfrm>
          <a:off x="1968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24775</xdr:rowOff>
    </xdr:from>
    <xdr:ext cx="534377" cy="259045"/>
    <xdr:sp macro="" textlink="">
      <xdr:nvSpPr>
        <xdr:cNvPr id="248" name="テキスト ボックス 247"/>
        <xdr:cNvSpPr txBox="1"/>
      </xdr:nvSpPr>
      <xdr:spPr>
        <a:xfrm>
          <a:off x="1752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49" name="フローチャート: 判断 248"/>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0" name="テキスト ボックス 249"/>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154704</xdr:rowOff>
    </xdr:from>
    <xdr:to>
      <xdr:col>24</xdr:col>
      <xdr:colOff>114300</xdr:colOff>
      <xdr:row>96</xdr:row>
      <xdr:rowOff>84854</xdr:rowOff>
    </xdr:to>
    <xdr:sp macro="" textlink="">
      <xdr:nvSpPr>
        <xdr:cNvPr id="256" name="楕円 255"/>
        <xdr:cNvSpPr/>
      </xdr:nvSpPr>
      <xdr:spPr>
        <a:xfrm>
          <a:off x="4584700" y="164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6131</xdr:rowOff>
    </xdr:from>
    <xdr:ext cx="534377" cy="259045"/>
    <xdr:sp macro="" textlink="">
      <xdr:nvSpPr>
        <xdr:cNvPr id="257" name="衛生費該当値テキスト"/>
        <xdr:cNvSpPr txBox="1"/>
      </xdr:nvSpPr>
      <xdr:spPr>
        <a:xfrm>
          <a:off x="4686300" y="162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167163</xdr:rowOff>
    </xdr:from>
    <xdr:to>
      <xdr:col>20</xdr:col>
      <xdr:colOff>38100</xdr:colOff>
      <xdr:row>96</xdr:row>
      <xdr:rowOff>97313</xdr:rowOff>
    </xdr:to>
    <xdr:sp macro="" textlink="">
      <xdr:nvSpPr>
        <xdr:cNvPr id="258" name="楕円 257"/>
        <xdr:cNvSpPr/>
      </xdr:nvSpPr>
      <xdr:spPr>
        <a:xfrm>
          <a:off x="3746500" y="164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113840</xdr:rowOff>
    </xdr:from>
    <xdr:ext cx="534377" cy="259045"/>
    <xdr:sp macro="" textlink="">
      <xdr:nvSpPr>
        <xdr:cNvPr id="259" name="テキスト ボックス 258"/>
        <xdr:cNvSpPr txBox="1"/>
      </xdr:nvSpPr>
      <xdr:spPr>
        <a:xfrm>
          <a:off x="3530111" y="162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268</xdr:rowOff>
    </xdr:from>
    <xdr:to>
      <xdr:col>15</xdr:col>
      <xdr:colOff>101600</xdr:colOff>
      <xdr:row>94</xdr:row>
      <xdr:rowOff>101868</xdr:rowOff>
    </xdr:to>
    <xdr:sp macro="" textlink="">
      <xdr:nvSpPr>
        <xdr:cNvPr id="260" name="楕円 259"/>
        <xdr:cNvSpPr/>
      </xdr:nvSpPr>
      <xdr:spPr>
        <a:xfrm>
          <a:off x="2857500" y="161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118395</xdr:rowOff>
    </xdr:from>
    <xdr:ext cx="534377" cy="259045"/>
    <xdr:sp macro="" textlink="">
      <xdr:nvSpPr>
        <xdr:cNvPr id="261" name="テキスト ボックス 260"/>
        <xdr:cNvSpPr txBox="1"/>
      </xdr:nvSpPr>
      <xdr:spPr>
        <a:xfrm>
          <a:off x="2641111" y="1589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62595</xdr:rowOff>
    </xdr:from>
    <xdr:to>
      <xdr:col>10</xdr:col>
      <xdr:colOff>165100</xdr:colOff>
      <xdr:row>92</xdr:row>
      <xdr:rowOff>164195</xdr:rowOff>
    </xdr:to>
    <xdr:sp macro="" textlink="">
      <xdr:nvSpPr>
        <xdr:cNvPr id="262" name="楕円 261"/>
        <xdr:cNvSpPr/>
      </xdr:nvSpPr>
      <xdr:spPr>
        <a:xfrm>
          <a:off x="1968500" y="158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9272</xdr:rowOff>
    </xdr:from>
    <xdr:ext cx="534377" cy="259045"/>
    <xdr:sp macro="" textlink="">
      <xdr:nvSpPr>
        <xdr:cNvPr id="263" name="テキスト ボックス 262"/>
        <xdr:cNvSpPr txBox="1"/>
      </xdr:nvSpPr>
      <xdr:spPr>
        <a:xfrm>
          <a:off x="1752111" y="1561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156353</xdr:rowOff>
    </xdr:from>
    <xdr:to>
      <xdr:col>6</xdr:col>
      <xdr:colOff>38100</xdr:colOff>
      <xdr:row>95</xdr:row>
      <xdr:rowOff>86503</xdr:rowOff>
    </xdr:to>
    <xdr:sp macro="" textlink="">
      <xdr:nvSpPr>
        <xdr:cNvPr id="264" name="楕円 263"/>
        <xdr:cNvSpPr/>
      </xdr:nvSpPr>
      <xdr:spPr>
        <a:xfrm>
          <a:off x="1079500" y="162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103030</xdr:rowOff>
    </xdr:from>
    <xdr:ext cx="534377" cy="259045"/>
    <xdr:sp macro="" textlink="">
      <xdr:nvSpPr>
        <xdr:cNvPr id="265" name="テキスト ボックス 264"/>
        <xdr:cNvSpPr txBox="1"/>
      </xdr:nvSpPr>
      <xdr:spPr>
        <a:xfrm>
          <a:off x="863111" y="1604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89" name="直線コネクタ 288"/>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2"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3" name="直線コネクタ 292"/>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122174</xdr:rowOff>
    </xdr:from>
    <xdr:to>
      <xdr:col>55</xdr:col>
      <xdr:colOff>0</xdr:colOff>
      <xdr:row>38</xdr:row>
      <xdr:rowOff>123317</xdr:rowOff>
    </xdr:to>
    <xdr:cxnSp macro="">
      <xdr:nvCxnSpPr>
        <xdr:cNvPr id="294" name="直線コネクタ 293"/>
        <xdr:cNvCxnSpPr/>
      </xdr:nvCxnSpPr>
      <xdr:spPr>
        <a:xfrm flipV="1">
          <a:off x="9639300" y="663727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5"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6" name="フローチャート: 判断 295"/>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121793</xdr:rowOff>
    </xdr:from>
    <xdr:to>
      <xdr:col>50</xdr:col>
      <xdr:colOff>114300</xdr:colOff>
      <xdr:row>38</xdr:row>
      <xdr:rowOff>123317</xdr:rowOff>
    </xdr:to>
    <xdr:cxnSp macro="">
      <xdr:nvCxnSpPr>
        <xdr:cNvPr id="297" name="直線コネクタ 296"/>
        <xdr:cNvCxnSpPr/>
      </xdr:nvCxnSpPr>
      <xdr:spPr>
        <a:xfrm>
          <a:off x="8750300" y="66368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298" name="フローチャート: 判断 297"/>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299" name="テキスト ボックス 298"/>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132080</xdr:rowOff>
    </xdr:from>
    <xdr:to>
      <xdr:col>45</xdr:col>
      <xdr:colOff>177800</xdr:colOff>
      <xdr:row>38</xdr:row>
      <xdr:rowOff>121793</xdr:rowOff>
    </xdr:to>
    <xdr:cxnSp macro="">
      <xdr:nvCxnSpPr>
        <xdr:cNvPr id="300" name="直線コネクタ 299"/>
        <xdr:cNvCxnSpPr/>
      </xdr:nvCxnSpPr>
      <xdr:spPr>
        <a:xfrm>
          <a:off x="7861300" y="6132830"/>
          <a:ext cx="889000" cy="5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1" name="フローチャート: 判断 300"/>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2" name="テキスト ボックス 301"/>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120650</xdr:rowOff>
    </xdr:from>
    <xdr:to>
      <xdr:col>41</xdr:col>
      <xdr:colOff>50800</xdr:colOff>
      <xdr:row>35</xdr:row>
      <xdr:rowOff>132080</xdr:rowOff>
    </xdr:to>
    <xdr:cxnSp macro="">
      <xdr:nvCxnSpPr>
        <xdr:cNvPr id="303" name="直線コネクタ 302"/>
        <xdr:cNvCxnSpPr/>
      </xdr:nvCxnSpPr>
      <xdr:spPr>
        <a:xfrm>
          <a:off x="6972300" y="577850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67564</xdr:rowOff>
    </xdr:from>
    <xdr:to>
      <xdr:col>41</xdr:col>
      <xdr:colOff>101600</xdr:colOff>
      <xdr:row>35</xdr:row>
      <xdr:rowOff>169164</xdr:rowOff>
    </xdr:to>
    <xdr:sp macro="" textlink="">
      <xdr:nvSpPr>
        <xdr:cNvPr id="304" name="フローチャート: 判断 303"/>
        <xdr:cNvSpPr/>
      </xdr:nvSpPr>
      <xdr:spPr>
        <a:xfrm>
          <a:off x="7810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14241</xdr:rowOff>
    </xdr:from>
    <xdr:ext cx="469744" cy="259045"/>
    <xdr:sp macro="" textlink="">
      <xdr:nvSpPr>
        <xdr:cNvPr id="305" name="テキスト ボックス 304"/>
        <xdr:cNvSpPr txBox="1"/>
      </xdr:nvSpPr>
      <xdr:spPr>
        <a:xfrm>
          <a:off x="7626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7" name="テキスト ボックス 306"/>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313" name="楕円 312"/>
        <xdr:cNvSpPr/>
      </xdr:nvSpPr>
      <xdr:spPr>
        <a:xfrm>
          <a:off x="104267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157751</xdr:rowOff>
    </xdr:from>
    <xdr:ext cx="378565" cy="259045"/>
    <xdr:sp macro="" textlink="">
      <xdr:nvSpPr>
        <xdr:cNvPr id="314" name="労働費該当値テキスト"/>
        <xdr:cNvSpPr txBox="1"/>
      </xdr:nvSpPr>
      <xdr:spPr>
        <a:xfrm>
          <a:off x="10528300" y="65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72517</xdr:rowOff>
    </xdr:from>
    <xdr:to>
      <xdr:col>50</xdr:col>
      <xdr:colOff>165100</xdr:colOff>
      <xdr:row>39</xdr:row>
      <xdr:rowOff>2667</xdr:rowOff>
    </xdr:to>
    <xdr:sp macro="" textlink="">
      <xdr:nvSpPr>
        <xdr:cNvPr id="315" name="楕円 314"/>
        <xdr:cNvSpPr/>
      </xdr:nvSpPr>
      <xdr:spPr>
        <a:xfrm>
          <a:off x="9588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165244</xdr:rowOff>
    </xdr:from>
    <xdr:ext cx="378565" cy="259045"/>
    <xdr:sp macro="" textlink="">
      <xdr:nvSpPr>
        <xdr:cNvPr id="316" name="テキスト ボックス 315"/>
        <xdr:cNvSpPr txBox="1"/>
      </xdr:nvSpPr>
      <xdr:spPr>
        <a:xfrm>
          <a:off x="9450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70993</xdr:rowOff>
    </xdr:from>
    <xdr:to>
      <xdr:col>46</xdr:col>
      <xdr:colOff>38100</xdr:colOff>
      <xdr:row>39</xdr:row>
      <xdr:rowOff>1143</xdr:rowOff>
    </xdr:to>
    <xdr:sp macro="" textlink="">
      <xdr:nvSpPr>
        <xdr:cNvPr id="317" name="楕円 316"/>
        <xdr:cNvSpPr/>
      </xdr:nvSpPr>
      <xdr:spPr>
        <a:xfrm>
          <a:off x="86995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163720</xdr:rowOff>
    </xdr:from>
    <xdr:ext cx="378565" cy="259045"/>
    <xdr:sp macro="" textlink="">
      <xdr:nvSpPr>
        <xdr:cNvPr id="318" name="テキスト ボックス 317"/>
        <xdr:cNvSpPr txBox="1"/>
      </xdr:nvSpPr>
      <xdr:spPr>
        <a:xfrm>
          <a:off x="8561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81280</xdr:rowOff>
    </xdr:from>
    <xdr:to>
      <xdr:col>41</xdr:col>
      <xdr:colOff>101600</xdr:colOff>
      <xdr:row>36</xdr:row>
      <xdr:rowOff>11430</xdr:rowOff>
    </xdr:to>
    <xdr:sp macro="" textlink="">
      <xdr:nvSpPr>
        <xdr:cNvPr id="319" name="楕円 318"/>
        <xdr:cNvSpPr/>
      </xdr:nvSpPr>
      <xdr:spPr>
        <a:xfrm>
          <a:off x="7810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2557</xdr:rowOff>
    </xdr:from>
    <xdr:ext cx="469744" cy="259045"/>
    <xdr:sp macro="" textlink="">
      <xdr:nvSpPr>
        <xdr:cNvPr id="320" name="テキスト ボックス 319"/>
        <xdr:cNvSpPr txBox="1"/>
      </xdr:nvSpPr>
      <xdr:spPr>
        <a:xfrm>
          <a:off x="7626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69850</xdr:rowOff>
    </xdr:from>
    <xdr:to>
      <xdr:col>36</xdr:col>
      <xdr:colOff>165100</xdr:colOff>
      <xdr:row>34</xdr:row>
      <xdr:rowOff>0</xdr:rowOff>
    </xdr:to>
    <xdr:sp macro="" textlink="">
      <xdr:nvSpPr>
        <xdr:cNvPr id="321" name="楕円 320"/>
        <xdr:cNvSpPr/>
      </xdr:nvSpPr>
      <xdr:spPr>
        <a:xfrm>
          <a:off x="6921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16527</xdr:rowOff>
    </xdr:from>
    <xdr:ext cx="469744" cy="259045"/>
    <xdr:sp macro="" textlink="">
      <xdr:nvSpPr>
        <xdr:cNvPr id="322" name="テキスト ボックス 321"/>
        <xdr:cNvSpPr txBox="1"/>
      </xdr:nvSpPr>
      <xdr:spPr>
        <a:xfrm>
          <a:off x="6737428"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6" name="直線コネクタ 345"/>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7"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48" name="直線コネクタ 347"/>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49"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0" name="直線コネクタ 349"/>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156159</xdr:rowOff>
    </xdr:from>
    <xdr:to>
      <xdr:col>55</xdr:col>
      <xdr:colOff>0</xdr:colOff>
      <xdr:row>57</xdr:row>
      <xdr:rowOff>3855</xdr:rowOff>
    </xdr:to>
    <xdr:cxnSp macro="">
      <xdr:nvCxnSpPr>
        <xdr:cNvPr id="351" name="直線コネクタ 350"/>
        <xdr:cNvCxnSpPr/>
      </xdr:nvCxnSpPr>
      <xdr:spPr>
        <a:xfrm flipV="1">
          <a:off x="9639300" y="9757359"/>
          <a:ext cx="8382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2"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3" name="フローチャート: 判断 352"/>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3855</xdr:rowOff>
    </xdr:from>
    <xdr:to>
      <xdr:col>50</xdr:col>
      <xdr:colOff>114300</xdr:colOff>
      <xdr:row>57</xdr:row>
      <xdr:rowOff>28696</xdr:rowOff>
    </xdr:to>
    <xdr:cxnSp macro="">
      <xdr:nvCxnSpPr>
        <xdr:cNvPr id="354" name="直線コネクタ 353"/>
        <xdr:cNvCxnSpPr/>
      </xdr:nvCxnSpPr>
      <xdr:spPr>
        <a:xfrm flipV="1">
          <a:off x="8750300" y="977650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5" name="フローチャート: 判断 354"/>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6" name="テキスト ボックス 355"/>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171361</xdr:rowOff>
    </xdr:from>
    <xdr:to>
      <xdr:col>45</xdr:col>
      <xdr:colOff>177800</xdr:colOff>
      <xdr:row>57</xdr:row>
      <xdr:rowOff>28696</xdr:rowOff>
    </xdr:to>
    <xdr:cxnSp macro="">
      <xdr:nvCxnSpPr>
        <xdr:cNvPr id="357" name="直線コネクタ 356"/>
        <xdr:cNvCxnSpPr/>
      </xdr:nvCxnSpPr>
      <xdr:spPr>
        <a:xfrm>
          <a:off x="7861300" y="9772561"/>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58" name="フローチャート: 判断 357"/>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59" name="テキスト ボックス 358"/>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146539</xdr:rowOff>
    </xdr:from>
    <xdr:to>
      <xdr:col>41</xdr:col>
      <xdr:colOff>50800</xdr:colOff>
      <xdr:row>56</xdr:row>
      <xdr:rowOff>171361</xdr:rowOff>
    </xdr:to>
    <xdr:cxnSp macro="">
      <xdr:nvCxnSpPr>
        <xdr:cNvPr id="360" name="直線コネクタ 359"/>
        <xdr:cNvCxnSpPr/>
      </xdr:nvCxnSpPr>
      <xdr:spPr>
        <a:xfrm>
          <a:off x="6972300" y="9747739"/>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112960</xdr:rowOff>
    </xdr:from>
    <xdr:to>
      <xdr:col>41</xdr:col>
      <xdr:colOff>101600</xdr:colOff>
      <xdr:row>58</xdr:row>
      <xdr:rowOff>43110</xdr:rowOff>
    </xdr:to>
    <xdr:sp macro="" textlink="">
      <xdr:nvSpPr>
        <xdr:cNvPr id="361" name="フローチャート: 判断 360"/>
        <xdr:cNvSpPr/>
      </xdr:nvSpPr>
      <xdr:spPr>
        <a:xfrm>
          <a:off x="7810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34237</xdr:rowOff>
    </xdr:from>
    <xdr:ext cx="534377" cy="259045"/>
    <xdr:sp macro="" textlink="">
      <xdr:nvSpPr>
        <xdr:cNvPr id="362" name="テキスト ボックス 361"/>
        <xdr:cNvSpPr txBox="1"/>
      </xdr:nvSpPr>
      <xdr:spPr>
        <a:xfrm>
          <a:off x="7594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4" name="テキスト ボックス 363"/>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105359</xdr:rowOff>
    </xdr:from>
    <xdr:to>
      <xdr:col>55</xdr:col>
      <xdr:colOff>50800</xdr:colOff>
      <xdr:row>57</xdr:row>
      <xdr:rowOff>35509</xdr:rowOff>
    </xdr:to>
    <xdr:sp macro="" textlink="">
      <xdr:nvSpPr>
        <xdr:cNvPr id="370" name="楕円 369"/>
        <xdr:cNvSpPr/>
      </xdr:nvSpPr>
      <xdr:spPr>
        <a:xfrm>
          <a:off x="104267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128236</xdr:rowOff>
    </xdr:from>
    <xdr:ext cx="534377" cy="259045"/>
    <xdr:sp macro="" textlink="">
      <xdr:nvSpPr>
        <xdr:cNvPr id="371" name="農林水産業費該当値テキスト"/>
        <xdr:cNvSpPr txBox="1"/>
      </xdr:nvSpPr>
      <xdr:spPr>
        <a:xfrm>
          <a:off x="10528300" y="95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124505</xdr:rowOff>
    </xdr:from>
    <xdr:to>
      <xdr:col>50</xdr:col>
      <xdr:colOff>165100</xdr:colOff>
      <xdr:row>57</xdr:row>
      <xdr:rowOff>54655</xdr:rowOff>
    </xdr:to>
    <xdr:sp macro="" textlink="">
      <xdr:nvSpPr>
        <xdr:cNvPr id="372" name="楕円 371"/>
        <xdr:cNvSpPr/>
      </xdr:nvSpPr>
      <xdr:spPr>
        <a:xfrm>
          <a:off x="9588500" y="97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71182</xdr:rowOff>
    </xdr:from>
    <xdr:ext cx="534377" cy="259045"/>
    <xdr:sp macro="" textlink="">
      <xdr:nvSpPr>
        <xdr:cNvPr id="373" name="テキスト ボックス 372"/>
        <xdr:cNvSpPr txBox="1"/>
      </xdr:nvSpPr>
      <xdr:spPr>
        <a:xfrm>
          <a:off x="9372111" y="95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149346</xdr:rowOff>
    </xdr:from>
    <xdr:to>
      <xdr:col>46</xdr:col>
      <xdr:colOff>38100</xdr:colOff>
      <xdr:row>57</xdr:row>
      <xdr:rowOff>79496</xdr:rowOff>
    </xdr:to>
    <xdr:sp macro="" textlink="">
      <xdr:nvSpPr>
        <xdr:cNvPr id="374" name="楕円 373"/>
        <xdr:cNvSpPr/>
      </xdr:nvSpPr>
      <xdr:spPr>
        <a:xfrm>
          <a:off x="8699500" y="97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96023</xdr:rowOff>
    </xdr:from>
    <xdr:ext cx="534377" cy="259045"/>
    <xdr:sp macro="" textlink="">
      <xdr:nvSpPr>
        <xdr:cNvPr id="375" name="テキスト ボックス 374"/>
        <xdr:cNvSpPr txBox="1"/>
      </xdr:nvSpPr>
      <xdr:spPr>
        <a:xfrm>
          <a:off x="8483111" y="952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120561</xdr:rowOff>
    </xdr:from>
    <xdr:to>
      <xdr:col>41</xdr:col>
      <xdr:colOff>101600</xdr:colOff>
      <xdr:row>57</xdr:row>
      <xdr:rowOff>50711</xdr:rowOff>
    </xdr:to>
    <xdr:sp macro="" textlink="">
      <xdr:nvSpPr>
        <xdr:cNvPr id="376" name="楕円 375"/>
        <xdr:cNvSpPr/>
      </xdr:nvSpPr>
      <xdr:spPr>
        <a:xfrm>
          <a:off x="7810500" y="97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67238</xdr:rowOff>
    </xdr:from>
    <xdr:ext cx="534377" cy="259045"/>
    <xdr:sp macro="" textlink="">
      <xdr:nvSpPr>
        <xdr:cNvPr id="377" name="テキスト ボックス 376"/>
        <xdr:cNvSpPr txBox="1"/>
      </xdr:nvSpPr>
      <xdr:spPr>
        <a:xfrm>
          <a:off x="7594111" y="94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95739</xdr:rowOff>
    </xdr:from>
    <xdr:to>
      <xdr:col>36</xdr:col>
      <xdr:colOff>165100</xdr:colOff>
      <xdr:row>57</xdr:row>
      <xdr:rowOff>25889</xdr:rowOff>
    </xdr:to>
    <xdr:sp macro="" textlink="">
      <xdr:nvSpPr>
        <xdr:cNvPr id="378" name="楕円 377"/>
        <xdr:cNvSpPr/>
      </xdr:nvSpPr>
      <xdr:spPr>
        <a:xfrm>
          <a:off x="6921500" y="96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42416</xdr:rowOff>
    </xdr:from>
    <xdr:ext cx="534377" cy="259045"/>
    <xdr:sp macro="" textlink="">
      <xdr:nvSpPr>
        <xdr:cNvPr id="379" name="テキスト ボックス 378"/>
        <xdr:cNvSpPr txBox="1"/>
      </xdr:nvSpPr>
      <xdr:spPr>
        <a:xfrm>
          <a:off x="6705111" y="9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1" name="直線コネクタ 400"/>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2"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3" name="直線コネクタ 402"/>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4"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5" name="直線コネクタ 404"/>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134854</xdr:rowOff>
    </xdr:from>
    <xdr:to>
      <xdr:col>55</xdr:col>
      <xdr:colOff>0</xdr:colOff>
      <xdr:row>75</xdr:row>
      <xdr:rowOff>33858</xdr:rowOff>
    </xdr:to>
    <xdr:cxnSp macro="">
      <xdr:nvCxnSpPr>
        <xdr:cNvPr id="406" name="直線コネクタ 405"/>
        <xdr:cNvCxnSpPr/>
      </xdr:nvCxnSpPr>
      <xdr:spPr>
        <a:xfrm>
          <a:off x="9639300" y="12822154"/>
          <a:ext cx="838200" cy="7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7"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08" name="フローチャート: 判断 407"/>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82047</xdr:rowOff>
    </xdr:from>
    <xdr:to>
      <xdr:col>50</xdr:col>
      <xdr:colOff>114300</xdr:colOff>
      <xdr:row>74</xdr:row>
      <xdr:rowOff>134854</xdr:rowOff>
    </xdr:to>
    <xdr:cxnSp macro="">
      <xdr:nvCxnSpPr>
        <xdr:cNvPr id="409" name="直線コネクタ 408"/>
        <xdr:cNvCxnSpPr/>
      </xdr:nvCxnSpPr>
      <xdr:spPr>
        <a:xfrm>
          <a:off x="8750300" y="12597897"/>
          <a:ext cx="889000" cy="2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0" name="フローチャート: 判断 409"/>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1" name="テキスト ボックス 410"/>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82047</xdr:rowOff>
    </xdr:from>
    <xdr:to>
      <xdr:col>45</xdr:col>
      <xdr:colOff>177800</xdr:colOff>
      <xdr:row>73</xdr:row>
      <xdr:rowOff>98141</xdr:rowOff>
    </xdr:to>
    <xdr:cxnSp macro="">
      <xdr:nvCxnSpPr>
        <xdr:cNvPr id="412" name="直線コネクタ 411"/>
        <xdr:cNvCxnSpPr/>
      </xdr:nvCxnSpPr>
      <xdr:spPr>
        <a:xfrm flipV="1">
          <a:off x="7861300" y="12597897"/>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3" name="フローチャート: 判断 412"/>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4" name="テキスト ボックス 413"/>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98141</xdr:rowOff>
    </xdr:from>
    <xdr:to>
      <xdr:col>41</xdr:col>
      <xdr:colOff>50800</xdr:colOff>
      <xdr:row>74</xdr:row>
      <xdr:rowOff>91420</xdr:rowOff>
    </xdr:to>
    <xdr:cxnSp macro="">
      <xdr:nvCxnSpPr>
        <xdr:cNvPr id="415" name="直線コネクタ 414"/>
        <xdr:cNvCxnSpPr/>
      </xdr:nvCxnSpPr>
      <xdr:spPr>
        <a:xfrm flipV="1">
          <a:off x="6972300" y="12613991"/>
          <a:ext cx="889000" cy="16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170007</xdr:rowOff>
    </xdr:from>
    <xdr:to>
      <xdr:col>41</xdr:col>
      <xdr:colOff>101600</xdr:colOff>
      <xdr:row>75</xdr:row>
      <xdr:rowOff>100157</xdr:rowOff>
    </xdr:to>
    <xdr:sp macro="" textlink="">
      <xdr:nvSpPr>
        <xdr:cNvPr id="416" name="フローチャート: 判断 415"/>
        <xdr:cNvSpPr/>
      </xdr:nvSpPr>
      <xdr:spPr>
        <a:xfrm>
          <a:off x="7810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91284</xdr:rowOff>
    </xdr:from>
    <xdr:ext cx="534377" cy="259045"/>
    <xdr:sp macro="" textlink="">
      <xdr:nvSpPr>
        <xdr:cNvPr id="417" name="テキスト ボックス 416"/>
        <xdr:cNvSpPr txBox="1"/>
      </xdr:nvSpPr>
      <xdr:spPr>
        <a:xfrm>
          <a:off x="7594111" y="1295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18" name="フローチャート: 判断 417"/>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111538</xdr:rowOff>
    </xdr:from>
    <xdr:ext cx="469744" cy="259045"/>
    <xdr:sp macro="" textlink="">
      <xdr:nvSpPr>
        <xdr:cNvPr id="419" name="テキスト ボックス 418"/>
        <xdr:cNvSpPr txBox="1"/>
      </xdr:nvSpPr>
      <xdr:spPr>
        <a:xfrm>
          <a:off x="6737428"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154508</xdr:rowOff>
    </xdr:from>
    <xdr:to>
      <xdr:col>55</xdr:col>
      <xdr:colOff>50800</xdr:colOff>
      <xdr:row>75</xdr:row>
      <xdr:rowOff>84658</xdr:rowOff>
    </xdr:to>
    <xdr:sp macro="" textlink="">
      <xdr:nvSpPr>
        <xdr:cNvPr id="425" name="楕円 424"/>
        <xdr:cNvSpPr/>
      </xdr:nvSpPr>
      <xdr:spPr>
        <a:xfrm>
          <a:off x="10426700" y="128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5935</xdr:rowOff>
    </xdr:from>
    <xdr:ext cx="534377" cy="259045"/>
    <xdr:sp macro="" textlink="">
      <xdr:nvSpPr>
        <xdr:cNvPr id="426" name="商工費該当値テキスト"/>
        <xdr:cNvSpPr txBox="1"/>
      </xdr:nvSpPr>
      <xdr:spPr>
        <a:xfrm>
          <a:off x="10528300" y="126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84054</xdr:rowOff>
    </xdr:from>
    <xdr:to>
      <xdr:col>50</xdr:col>
      <xdr:colOff>165100</xdr:colOff>
      <xdr:row>75</xdr:row>
      <xdr:rowOff>14204</xdr:rowOff>
    </xdr:to>
    <xdr:sp macro="" textlink="">
      <xdr:nvSpPr>
        <xdr:cNvPr id="427" name="楕円 426"/>
        <xdr:cNvSpPr/>
      </xdr:nvSpPr>
      <xdr:spPr>
        <a:xfrm>
          <a:off x="9588500" y="127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30731</xdr:rowOff>
    </xdr:from>
    <xdr:ext cx="534377" cy="259045"/>
    <xdr:sp macro="" textlink="">
      <xdr:nvSpPr>
        <xdr:cNvPr id="428" name="テキスト ボックス 427"/>
        <xdr:cNvSpPr txBox="1"/>
      </xdr:nvSpPr>
      <xdr:spPr>
        <a:xfrm>
          <a:off x="9372111" y="125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31247</xdr:rowOff>
    </xdr:from>
    <xdr:to>
      <xdr:col>46</xdr:col>
      <xdr:colOff>38100</xdr:colOff>
      <xdr:row>73</xdr:row>
      <xdr:rowOff>132847</xdr:rowOff>
    </xdr:to>
    <xdr:sp macro="" textlink="">
      <xdr:nvSpPr>
        <xdr:cNvPr id="429" name="楕円 428"/>
        <xdr:cNvSpPr/>
      </xdr:nvSpPr>
      <xdr:spPr>
        <a:xfrm>
          <a:off x="8699500" y="125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149374</xdr:rowOff>
    </xdr:from>
    <xdr:ext cx="534377" cy="259045"/>
    <xdr:sp macro="" textlink="">
      <xdr:nvSpPr>
        <xdr:cNvPr id="430" name="テキスト ボックス 429"/>
        <xdr:cNvSpPr txBox="1"/>
      </xdr:nvSpPr>
      <xdr:spPr>
        <a:xfrm>
          <a:off x="8483111" y="123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47341</xdr:rowOff>
    </xdr:from>
    <xdr:to>
      <xdr:col>41</xdr:col>
      <xdr:colOff>101600</xdr:colOff>
      <xdr:row>73</xdr:row>
      <xdr:rowOff>148941</xdr:rowOff>
    </xdr:to>
    <xdr:sp macro="" textlink="">
      <xdr:nvSpPr>
        <xdr:cNvPr id="431" name="楕円 430"/>
        <xdr:cNvSpPr/>
      </xdr:nvSpPr>
      <xdr:spPr>
        <a:xfrm>
          <a:off x="7810500" y="1256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165468</xdr:rowOff>
    </xdr:from>
    <xdr:ext cx="534377" cy="259045"/>
    <xdr:sp macro="" textlink="">
      <xdr:nvSpPr>
        <xdr:cNvPr id="432" name="テキスト ボックス 431"/>
        <xdr:cNvSpPr txBox="1"/>
      </xdr:nvSpPr>
      <xdr:spPr>
        <a:xfrm>
          <a:off x="7594111" y="1233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40620</xdr:rowOff>
    </xdr:from>
    <xdr:to>
      <xdr:col>36</xdr:col>
      <xdr:colOff>165100</xdr:colOff>
      <xdr:row>74</xdr:row>
      <xdr:rowOff>142220</xdr:rowOff>
    </xdr:to>
    <xdr:sp macro="" textlink="">
      <xdr:nvSpPr>
        <xdr:cNvPr id="433" name="楕円 432"/>
        <xdr:cNvSpPr/>
      </xdr:nvSpPr>
      <xdr:spPr>
        <a:xfrm>
          <a:off x="6921500" y="127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158747</xdr:rowOff>
    </xdr:from>
    <xdr:ext cx="534377" cy="259045"/>
    <xdr:sp macro="" textlink="">
      <xdr:nvSpPr>
        <xdr:cNvPr id="434" name="テキスト ボックス 433"/>
        <xdr:cNvSpPr txBox="1"/>
      </xdr:nvSpPr>
      <xdr:spPr>
        <a:xfrm>
          <a:off x="6705111" y="125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6" name="直線コネクタ 455"/>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7"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58" name="直線コネクタ 457"/>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59"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0" name="直線コネクタ 459"/>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137052</xdr:rowOff>
    </xdr:from>
    <xdr:to>
      <xdr:col>55</xdr:col>
      <xdr:colOff>0</xdr:colOff>
      <xdr:row>97</xdr:row>
      <xdr:rowOff>14331</xdr:rowOff>
    </xdr:to>
    <xdr:cxnSp macro="">
      <xdr:nvCxnSpPr>
        <xdr:cNvPr id="461" name="直線コネクタ 460"/>
        <xdr:cNvCxnSpPr/>
      </xdr:nvCxnSpPr>
      <xdr:spPr>
        <a:xfrm>
          <a:off x="9639300" y="16596252"/>
          <a:ext cx="8382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2"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3" name="フローチャート: 判断 462"/>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137052</xdr:rowOff>
    </xdr:from>
    <xdr:to>
      <xdr:col>50</xdr:col>
      <xdr:colOff>114300</xdr:colOff>
      <xdr:row>96</xdr:row>
      <xdr:rowOff>159793</xdr:rowOff>
    </xdr:to>
    <xdr:cxnSp macro="">
      <xdr:nvCxnSpPr>
        <xdr:cNvPr id="464" name="直線コネクタ 463"/>
        <xdr:cNvCxnSpPr/>
      </xdr:nvCxnSpPr>
      <xdr:spPr>
        <a:xfrm flipV="1">
          <a:off x="8750300" y="16596252"/>
          <a:ext cx="8890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5" name="フローチャート: 判断 464"/>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6" name="テキスト ボックス 465"/>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159793</xdr:rowOff>
    </xdr:from>
    <xdr:to>
      <xdr:col>45</xdr:col>
      <xdr:colOff>177800</xdr:colOff>
      <xdr:row>97</xdr:row>
      <xdr:rowOff>18217</xdr:rowOff>
    </xdr:to>
    <xdr:cxnSp macro="">
      <xdr:nvCxnSpPr>
        <xdr:cNvPr id="467" name="直線コネクタ 466"/>
        <xdr:cNvCxnSpPr/>
      </xdr:nvCxnSpPr>
      <xdr:spPr>
        <a:xfrm flipV="1">
          <a:off x="7861300" y="16618993"/>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68" name="フローチャート: 判断 467"/>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69" name="テキスト ボックス 468"/>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18217</xdr:rowOff>
    </xdr:from>
    <xdr:to>
      <xdr:col>41</xdr:col>
      <xdr:colOff>50800</xdr:colOff>
      <xdr:row>97</xdr:row>
      <xdr:rowOff>36770</xdr:rowOff>
    </xdr:to>
    <xdr:cxnSp macro="">
      <xdr:nvCxnSpPr>
        <xdr:cNvPr id="470" name="直線コネクタ 469"/>
        <xdr:cNvCxnSpPr/>
      </xdr:nvCxnSpPr>
      <xdr:spPr>
        <a:xfrm flipV="1">
          <a:off x="6972300" y="16648867"/>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63644</xdr:rowOff>
    </xdr:from>
    <xdr:to>
      <xdr:col>41</xdr:col>
      <xdr:colOff>101600</xdr:colOff>
      <xdr:row>97</xdr:row>
      <xdr:rowOff>165244</xdr:rowOff>
    </xdr:to>
    <xdr:sp macro="" textlink="">
      <xdr:nvSpPr>
        <xdr:cNvPr id="471" name="フローチャート: 判断 470"/>
        <xdr:cNvSpPr/>
      </xdr:nvSpPr>
      <xdr:spPr>
        <a:xfrm>
          <a:off x="7810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156371</xdr:rowOff>
    </xdr:from>
    <xdr:ext cx="534377" cy="259045"/>
    <xdr:sp macro="" textlink="">
      <xdr:nvSpPr>
        <xdr:cNvPr id="472" name="テキスト ボックス 471"/>
        <xdr:cNvSpPr txBox="1"/>
      </xdr:nvSpPr>
      <xdr:spPr>
        <a:xfrm>
          <a:off x="7594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3" name="フローチャート: 判断 472"/>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4" name="テキスト ボックス 473"/>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134981</xdr:rowOff>
    </xdr:from>
    <xdr:to>
      <xdr:col>55</xdr:col>
      <xdr:colOff>50800</xdr:colOff>
      <xdr:row>97</xdr:row>
      <xdr:rowOff>65131</xdr:rowOff>
    </xdr:to>
    <xdr:sp macro="" textlink="">
      <xdr:nvSpPr>
        <xdr:cNvPr id="480" name="楕円 479"/>
        <xdr:cNvSpPr/>
      </xdr:nvSpPr>
      <xdr:spPr>
        <a:xfrm>
          <a:off x="10426700" y="165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157858</xdr:rowOff>
    </xdr:from>
    <xdr:ext cx="534377" cy="259045"/>
    <xdr:sp macro="" textlink="">
      <xdr:nvSpPr>
        <xdr:cNvPr id="481" name="土木費該当値テキスト"/>
        <xdr:cNvSpPr txBox="1"/>
      </xdr:nvSpPr>
      <xdr:spPr>
        <a:xfrm>
          <a:off x="10528300" y="164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86252</xdr:rowOff>
    </xdr:from>
    <xdr:to>
      <xdr:col>50</xdr:col>
      <xdr:colOff>165100</xdr:colOff>
      <xdr:row>97</xdr:row>
      <xdr:rowOff>16402</xdr:rowOff>
    </xdr:to>
    <xdr:sp macro="" textlink="">
      <xdr:nvSpPr>
        <xdr:cNvPr id="482" name="楕円 481"/>
        <xdr:cNvSpPr/>
      </xdr:nvSpPr>
      <xdr:spPr>
        <a:xfrm>
          <a:off x="9588500" y="165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32929</xdr:rowOff>
    </xdr:from>
    <xdr:ext cx="534377" cy="259045"/>
    <xdr:sp macro="" textlink="">
      <xdr:nvSpPr>
        <xdr:cNvPr id="483" name="テキスト ボックス 482"/>
        <xdr:cNvSpPr txBox="1"/>
      </xdr:nvSpPr>
      <xdr:spPr>
        <a:xfrm>
          <a:off x="9372111" y="163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108993</xdr:rowOff>
    </xdr:from>
    <xdr:to>
      <xdr:col>46</xdr:col>
      <xdr:colOff>38100</xdr:colOff>
      <xdr:row>97</xdr:row>
      <xdr:rowOff>39143</xdr:rowOff>
    </xdr:to>
    <xdr:sp macro="" textlink="">
      <xdr:nvSpPr>
        <xdr:cNvPr id="484" name="楕円 483"/>
        <xdr:cNvSpPr/>
      </xdr:nvSpPr>
      <xdr:spPr>
        <a:xfrm>
          <a:off x="8699500" y="165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55670</xdr:rowOff>
    </xdr:from>
    <xdr:ext cx="534377" cy="259045"/>
    <xdr:sp macro="" textlink="">
      <xdr:nvSpPr>
        <xdr:cNvPr id="485" name="テキスト ボックス 484"/>
        <xdr:cNvSpPr txBox="1"/>
      </xdr:nvSpPr>
      <xdr:spPr>
        <a:xfrm>
          <a:off x="8483111" y="163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138867</xdr:rowOff>
    </xdr:from>
    <xdr:to>
      <xdr:col>41</xdr:col>
      <xdr:colOff>101600</xdr:colOff>
      <xdr:row>97</xdr:row>
      <xdr:rowOff>69017</xdr:rowOff>
    </xdr:to>
    <xdr:sp macro="" textlink="">
      <xdr:nvSpPr>
        <xdr:cNvPr id="486" name="楕円 485"/>
        <xdr:cNvSpPr/>
      </xdr:nvSpPr>
      <xdr:spPr>
        <a:xfrm>
          <a:off x="7810500" y="165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85544</xdr:rowOff>
    </xdr:from>
    <xdr:ext cx="534377" cy="259045"/>
    <xdr:sp macro="" textlink="">
      <xdr:nvSpPr>
        <xdr:cNvPr id="487" name="テキスト ボックス 486"/>
        <xdr:cNvSpPr txBox="1"/>
      </xdr:nvSpPr>
      <xdr:spPr>
        <a:xfrm>
          <a:off x="7594111" y="163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157420</xdr:rowOff>
    </xdr:from>
    <xdr:to>
      <xdr:col>36</xdr:col>
      <xdr:colOff>165100</xdr:colOff>
      <xdr:row>97</xdr:row>
      <xdr:rowOff>87570</xdr:rowOff>
    </xdr:to>
    <xdr:sp macro="" textlink="">
      <xdr:nvSpPr>
        <xdr:cNvPr id="488" name="楕円 487"/>
        <xdr:cNvSpPr/>
      </xdr:nvSpPr>
      <xdr:spPr>
        <a:xfrm>
          <a:off x="6921500" y="166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104097</xdr:rowOff>
    </xdr:from>
    <xdr:ext cx="534377" cy="259045"/>
    <xdr:sp macro="" textlink="">
      <xdr:nvSpPr>
        <xdr:cNvPr id="489" name="テキスト ボックス 488"/>
        <xdr:cNvSpPr txBox="1"/>
      </xdr:nvSpPr>
      <xdr:spPr>
        <a:xfrm>
          <a:off x="6705111" y="163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2" name="直線コネクタ 511"/>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3"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4" name="直線コネクタ 513"/>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5"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6" name="直線コネクタ 515"/>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16805</xdr:rowOff>
    </xdr:from>
    <xdr:to>
      <xdr:col>85</xdr:col>
      <xdr:colOff>127000</xdr:colOff>
      <xdr:row>36</xdr:row>
      <xdr:rowOff>55392</xdr:rowOff>
    </xdr:to>
    <xdr:cxnSp macro="">
      <xdr:nvCxnSpPr>
        <xdr:cNvPr id="517" name="直線コネクタ 516"/>
        <xdr:cNvCxnSpPr/>
      </xdr:nvCxnSpPr>
      <xdr:spPr>
        <a:xfrm flipV="1">
          <a:off x="15481300" y="6017555"/>
          <a:ext cx="838200" cy="2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18"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19" name="フローチャート: 判断 518"/>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55392</xdr:rowOff>
    </xdr:from>
    <xdr:to>
      <xdr:col>81</xdr:col>
      <xdr:colOff>50800</xdr:colOff>
      <xdr:row>36</xdr:row>
      <xdr:rowOff>94757</xdr:rowOff>
    </xdr:to>
    <xdr:cxnSp macro="">
      <xdr:nvCxnSpPr>
        <xdr:cNvPr id="520" name="直線コネクタ 519"/>
        <xdr:cNvCxnSpPr/>
      </xdr:nvCxnSpPr>
      <xdr:spPr>
        <a:xfrm flipV="1">
          <a:off x="14592300" y="6227592"/>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1" name="フローチャート: 判断 520"/>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2" name="テキスト ボックス 521"/>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121046</xdr:rowOff>
    </xdr:from>
    <xdr:to>
      <xdr:col>76</xdr:col>
      <xdr:colOff>114300</xdr:colOff>
      <xdr:row>36</xdr:row>
      <xdr:rowOff>94757</xdr:rowOff>
    </xdr:to>
    <xdr:cxnSp macro="">
      <xdr:nvCxnSpPr>
        <xdr:cNvPr id="523" name="直線コネクタ 522"/>
        <xdr:cNvCxnSpPr/>
      </xdr:nvCxnSpPr>
      <xdr:spPr>
        <a:xfrm>
          <a:off x="13703300" y="6121796"/>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4" name="フローチャート: 判断 523"/>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5" name="テキスト ボックス 524"/>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61062</xdr:rowOff>
    </xdr:from>
    <xdr:to>
      <xdr:col>71</xdr:col>
      <xdr:colOff>177800</xdr:colOff>
      <xdr:row>35</xdr:row>
      <xdr:rowOff>121046</xdr:rowOff>
    </xdr:to>
    <xdr:cxnSp macro="">
      <xdr:nvCxnSpPr>
        <xdr:cNvPr id="526" name="直線コネクタ 525"/>
        <xdr:cNvCxnSpPr/>
      </xdr:nvCxnSpPr>
      <xdr:spPr>
        <a:xfrm>
          <a:off x="12814300" y="5718912"/>
          <a:ext cx="889000" cy="40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7" name="フローチャート: 判断 526"/>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8" name="テキスト ボックス 527"/>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9" name="フローチャート: 判断 528"/>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0" name="テキスト ボックス 529"/>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137455</xdr:rowOff>
    </xdr:from>
    <xdr:to>
      <xdr:col>85</xdr:col>
      <xdr:colOff>177800</xdr:colOff>
      <xdr:row>35</xdr:row>
      <xdr:rowOff>67605</xdr:rowOff>
    </xdr:to>
    <xdr:sp macro="" textlink="">
      <xdr:nvSpPr>
        <xdr:cNvPr id="536" name="楕円 535"/>
        <xdr:cNvSpPr/>
      </xdr:nvSpPr>
      <xdr:spPr>
        <a:xfrm>
          <a:off x="16268700" y="59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160332</xdr:rowOff>
    </xdr:from>
    <xdr:ext cx="534377" cy="259045"/>
    <xdr:sp macro="" textlink="">
      <xdr:nvSpPr>
        <xdr:cNvPr id="537" name="消防費該当値テキスト"/>
        <xdr:cNvSpPr txBox="1"/>
      </xdr:nvSpPr>
      <xdr:spPr>
        <a:xfrm>
          <a:off x="16370300" y="58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4592</xdr:rowOff>
    </xdr:from>
    <xdr:to>
      <xdr:col>81</xdr:col>
      <xdr:colOff>101600</xdr:colOff>
      <xdr:row>36</xdr:row>
      <xdr:rowOff>106192</xdr:rowOff>
    </xdr:to>
    <xdr:sp macro="" textlink="">
      <xdr:nvSpPr>
        <xdr:cNvPr id="538" name="楕円 537"/>
        <xdr:cNvSpPr/>
      </xdr:nvSpPr>
      <xdr:spPr>
        <a:xfrm>
          <a:off x="15430500" y="61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122719</xdr:rowOff>
    </xdr:from>
    <xdr:ext cx="534377" cy="259045"/>
    <xdr:sp macro="" textlink="">
      <xdr:nvSpPr>
        <xdr:cNvPr id="539" name="テキスト ボックス 538"/>
        <xdr:cNvSpPr txBox="1"/>
      </xdr:nvSpPr>
      <xdr:spPr>
        <a:xfrm>
          <a:off x="15214111" y="59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43957</xdr:rowOff>
    </xdr:from>
    <xdr:to>
      <xdr:col>76</xdr:col>
      <xdr:colOff>165100</xdr:colOff>
      <xdr:row>36</xdr:row>
      <xdr:rowOff>145557</xdr:rowOff>
    </xdr:to>
    <xdr:sp macro="" textlink="">
      <xdr:nvSpPr>
        <xdr:cNvPr id="540" name="楕円 539"/>
        <xdr:cNvSpPr/>
      </xdr:nvSpPr>
      <xdr:spPr>
        <a:xfrm>
          <a:off x="14541500" y="62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162084</xdr:rowOff>
    </xdr:from>
    <xdr:ext cx="534377" cy="259045"/>
    <xdr:sp macro="" textlink="">
      <xdr:nvSpPr>
        <xdr:cNvPr id="541" name="テキスト ボックス 540"/>
        <xdr:cNvSpPr txBox="1"/>
      </xdr:nvSpPr>
      <xdr:spPr>
        <a:xfrm>
          <a:off x="14325111" y="59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70246</xdr:rowOff>
    </xdr:from>
    <xdr:to>
      <xdr:col>72</xdr:col>
      <xdr:colOff>38100</xdr:colOff>
      <xdr:row>36</xdr:row>
      <xdr:rowOff>396</xdr:rowOff>
    </xdr:to>
    <xdr:sp macro="" textlink="">
      <xdr:nvSpPr>
        <xdr:cNvPr id="542" name="楕円 541"/>
        <xdr:cNvSpPr/>
      </xdr:nvSpPr>
      <xdr:spPr>
        <a:xfrm>
          <a:off x="13652500" y="60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16923</xdr:rowOff>
    </xdr:from>
    <xdr:ext cx="534377" cy="259045"/>
    <xdr:sp macro="" textlink="">
      <xdr:nvSpPr>
        <xdr:cNvPr id="543" name="テキスト ボックス 542"/>
        <xdr:cNvSpPr txBox="1"/>
      </xdr:nvSpPr>
      <xdr:spPr>
        <a:xfrm>
          <a:off x="13436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10262</xdr:rowOff>
    </xdr:from>
    <xdr:to>
      <xdr:col>67</xdr:col>
      <xdr:colOff>101600</xdr:colOff>
      <xdr:row>33</xdr:row>
      <xdr:rowOff>111862</xdr:rowOff>
    </xdr:to>
    <xdr:sp macro="" textlink="">
      <xdr:nvSpPr>
        <xdr:cNvPr id="544" name="楕円 543"/>
        <xdr:cNvSpPr/>
      </xdr:nvSpPr>
      <xdr:spPr>
        <a:xfrm>
          <a:off x="12763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128389</xdr:rowOff>
    </xdr:from>
    <xdr:ext cx="534377" cy="259045"/>
    <xdr:sp macro="" textlink="">
      <xdr:nvSpPr>
        <xdr:cNvPr id="545" name="テキスト ボックス 544"/>
        <xdr:cNvSpPr txBox="1"/>
      </xdr:nvSpPr>
      <xdr:spPr>
        <a:xfrm>
          <a:off x="12547111" y="544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0" name="直線コネクタ 569"/>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1"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2" name="直線コネクタ 571"/>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3"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4" name="直線コネクタ 573"/>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93942</xdr:rowOff>
    </xdr:from>
    <xdr:to>
      <xdr:col>85</xdr:col>
      <xdr:colOff>127000</xdr:colOff>
      <xdr:row>54</xdr:row>
      <xdr:rowOff>94476</xdr:rowOff>
    </xdr:to>
    <xdr:cxnSp macro="">
      <xdr:nvCxnSpPr>
        <xdr:cNvPr id="575" name="直線コネクタ 574"/>
        <xdr:cNvCxnSpPr/>
      </xdr:nvCxnSpPr>
      <xdr:spPr>
        <a:xfrm flipV="1">
          <a:off x="15481300" y="9352242"/>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6"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7" name="フローチャート: 判断 576"/>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23914</xdr:rowOff>
    </xdr:from>
    <xdr:to>
      <xdr:col>81</xdr:col>
      <xdr:colOff>50800</xdr:colOff>
      <xdr:row>54</xdr:row>
      <xdr:rowOff>94476</xdr:rowOff>
    </xdr:to>
    <xdr:cxnSp macro="">
      <xdr:nvCxnSpPr>
        <xdr:cNvPr id="578" name="直線コネクタ 577"/>
        <xdr:cNvCxnSpPr/>
      </xdr:nvCxnSpPr>
      <xdr:spPr>
        <a:xfrm>
          <a:off x="14592300" y="9282214"/>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79" name="フローチャート: 判断 578"/>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0" name="テキスト ボックス 579"/>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23914</xdr:rowOff>
    </xdr:from>
    <xdr:to>
      <xdr:col>76</xdr:col>
      <xdr:colOff>114300</xdr:colOff>
      <xdr:row>54</xdr:row>
      <xdr:rowOff>86779</xdr:rowOff>
    </xdr:to>
    <xdr:cxnSp macro="">
      <xdr:nvCxnSpPr>
        <xdr:cNvPr id="581" name="直線コネクタ 580"/>
        <xdr:cNvCxnSpPr/>
      </xdr:nvCxnSpPr>
      <xdr:spPr>
        <a:xfrm flipV="1">
          <a:off x="13703300" y="9282214"/>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2" name="フローチャート: 判断 581"/>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3" name="テキスト ボックス 582"/>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86779</xdr:rowOff>
    </xdr:from>
    <xdr:to>
      <xdr:col>71</xdr:col>
      <xdr:colOff>177800</xdr:colOff>
      <xdr:row>54</xdr:row>
      <xdr:rowOff>158636</xdr:rowOff>
    </xdr:to>
    <xdr:cxnSp macro="">
      <xdr:nvCxnSpPr>
        <xdr:cNvPr id="584" name="直線コネクタ 583"/>
        <xdr:cNvCxnSpPr/>
      </xdr:nvCxnSpPr>
      <xdr:spPr>
        <a:xfrm flipV="1">
          <a:off x="12814300" y="9345079"/>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164167</xdr:rowOff>
    </xdr:from>
    <xdr:to>
      <xdr:col>72</xdr:col>
      <xdr:colOff>38100</xdr:colOff>
      <xdr:row>56</xdr:row>
      <xdr:rowOff>94317</xdr:rowOff>
    </xdr:to>
    <xdr:sp macro="" textlink="">
      <xdr:nvSpPr>
        <xdr:cNvPr id="585" name="フローチャート: 判断 584"/>
        <xdr:cNvSpPr/>
      </xdr:nvSpPr>
      <xdr:spPr>
        <a:xfrm>
          <a:off x="13652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85444</xdr:rowOff>
    </xdr:from>
    <xdr:ext cx="534377" cy="259045"/>
    <xdr:sp macro="" textlink="">
      <xdr:nvSpPr>
        <xdr:cNvPr id="586" name="テキスト ボックス 585"/>
        <xdr:cNvSpPr txBox="1"/>
      </xdr:nvSpPr>
      <xdr:spPr>
        <a:xfrm>
          <a:off x="13436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7" name="フローチャート: 判断 586"/>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88" name="テキスト ボックス 587"/>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43142</xdr:rowOff>
    </xdr:from>
    <xdr:to>
      <xdr:col>85</xdr:col>
      <xdr:colOff>177800</xdr:colOff>
      <xdr:row>54</xdr:row>
      <xdr:rowOff>144742</xdr:rowOff>
    </xdr:to>
    <xdr:sp macro="" textlink="">
      <xdr:nvSpPr>
        <xdr:cNvPr id="594" name="楕円 593"/>
        <xdr:cNvSpPr/>
      </xdr:nvSpPr>
      <xdr:spPr>
        <a:xfrm>
          <a:off x="16268700" y="93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66019</xdr:rowOff>
    </xdr:from>
    <xdr:ext cx="534377" cy="259045"/>
    <xdr:sp macro="" textlink="">
      <xdr:nvSpPr>
        <xdr:cNvPr id="595" name="教育費該当値テキスト"/>
        <xdr:cNvSpPr txBox="1"/>
      </xdr:nvSpPr>
      <xdr:spPr>
        <a:xfrm>
          <a:off x="16370300" y="915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43676</xdr:rowOff>
    </xdr:from>
    <xdr:to>
      <xdr:col>81</xdr:col>
      <xdr:colOff>101600</xdr:colOff>
      <xdr:row>54</xdr:row>
      <xdr:rowOff>145276</xdr:rowOff>
    </xdr:to>
    <xdr:sp macro="" textlink="">
      <xdr:nvSpPr>
        <xdr:cNvPr id="596" name="楕円 595"/>
        <xdr:cNvSpPr/>
      </xdr:nvSpPr>
      <xdr:spPr>
        <a:xfrm>
          <a:off x="15430500" y="93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161803</xdr:rowOff>
    </xdr:from>
    <xdr:ext cx="534377" cy="259045"/>
    <xdr:sp macro="" textlink="">
      <xdr:nvSpPr>
        <xdr:cNvPr id="597" name="テキスト ボックス 596"/>
        <xdr:cNvSpPr txBox="1"/>
      </xdr:nvSpPr>
      <xdr:spPr>
        <a:xfrm>
          <a:off x="15214111" y="90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144564</xdr:rowOff>
    </xdr:from>
    <xdr:to>
      <xdr:col>76</xdr:col>
      <xdr:colOff>165100</xdr:colOff>
      <xdr:row>54</xdr:row>
      <xdr:rowOff>74714</xdr:rowOff>
    </xdr:to>
    <xdr:sp macro="" textlink="">
      <xdr:nvSpPr>
        <xdr:cNvPr id="598" name="楕円 597"/>
        <xdr:cNvSpPr/>
      </xdr:nvSpPr>
      <xdr:spPr>
        <a:xfrm>
          <a:off x="14541500" y="92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91241</xdr:rowOff>
    </xdr:from>
    <xdr:ext cx="534377" cy="259045"/>
    <xdr:sp macro="" textlink="">
      <xdr:nvSpPr>
        <xdr:cNvPr id="599" name="テキスト ボックス 598"/>
        <xdr:cNvSpPr txBox="1"/>
      </xdr:nvSpPr>
      <xdr:spPr>
        <a:xfrm>
          <a:off x="14325111" y="90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35979</xdr:rowOff>
    </xdr:from>
    <xdr:to>
      <xdr:col>72</xdr:col>
      <xdr:colOff>38100</xdr:colOff>
      <xdr:row>54</xdr:row>
      <xdr:rowOff>137579</xdr:rowOff>
    </xdr:to>
    <xdr:sp macro="" textlink="">
      <xdr:nvSpPr>
        <xdr:cNvPr id="600" name="楕円 599"/>
        <xdr:cNvSpPr/>
      </xdr:nvSpPr>
      <xdr:spPr>
        <a:xfrm>
          <a:off x="13652500" y="92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154106</xdr:rowOff>
    </xdr:from>
    <xdr:ext cx="534377" cy="259045"/>
    <xdr:sp macro="" textlink="">
      <xdr:nvSpPr>
        <xdr:cNvPr id="601" name="テキスト ボックス 600"/>
        <xdr:cNvSpPr txBox="1"/>
      </xdr:nvSpPr>
      <xdr:spPr>
        <a:xfrm>
          <a:off x="13436111" y="90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107836</xdr:rowOff>
    </xdr:from>
    <xdr:to>
      <xdr:col>67</xdr:col>
      <xdr:colOff>101600</xdr:colOff>
      <xdr:row>55</xdr:row>
      <xdr:rowOff>37986</xdr:rowOff>
    </xdr:to>
    <xdr:sp macro="" textlink="">
      <xdr:nvSpPr>
        <xdr:cNvPr id="602" name="楕円 601"/>
        <xdr:cNvSpPr/>
      </xdr:nvSpPr>
      <xdr:spPr>
        <a:xfrm>
          <a:off x="12763500" y="93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54513</xdr:rowOff>
    </xdr:from>
    <xdr:ext cx="534377" cy="259045"/>
    <xdr:sp macro="" textlink="">
      <xdr:nvSpPr>
        <xdr:cNvPr id="603" name="テキスト ボックス 602"/>
        <xdr:cNvSpPr txBox="1"/>
      </xdr:nvSpPr>
      <xdr:spPr>
        <a:xfrm>
          <a:off x="12547111" y="914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7" name="直線コネクタ 626"/>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0"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1" name="直線コネクタ 630"/>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62928</xdr:rowOff>
    </xdr:from>
    <xdr:to>
      <xdr:col>85</xdr:col>
      <xdr:colOff>127000</xdr:colOff>
      <xdr:row>78</xdr:row>
      <xdr:rowOff>151206</xdr:rowOff>
    </xdr:to>
    <xdr:cxnSp macro="">
      <xdr:nvCxnSpPr>
        <xdr:cNvPr id="632" name="直線コネクタ 631"/>
        <xdr:cNvCxnSpPr/>
      </xdr:nvCxnSpPr>
      <xdr:spPr>
        <a:xfrm flipV="1">
          <a:off x="15481300" y="13264578"/>
          <a:ext cx="838200" cy="2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3"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4" name="フローチャート: 判断 633"/>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151206</xdr:rowOff>
    </xdr:from>
    <xdr:to>
      <xdr:col>81</xdr:col>
      <xdr:colOff>50800</xdr:colOff>
      <xdr:row>79</xdr:row>
      <xdr:rowOff>44335</xdr:rowOff>
    </xdr:to>
    <xdr:cxnSp macro="">
      <xdr:nvCxnSpPr>
        <xdr:cNvPr id="635" name="直線コネクタ 634"/>
        <xdr:cNvCxnSpPr/>
      </xdr:nvCxnSpPr>
      <xdr:spPr>
        <a:xfrm flipV="1">
          <a:off x="14592300" y="13524306"/>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6" name="フローチャート: 判断 635"/>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63137</xdr:rowOff>
    </xdr:from>
    <xdr:ext cx="378565" cy="259045"/>
    <xdr:sp macro="" textlink="">
      <xdr:nvSpPr>
        <xdr:cNvPr id="637" name="テキスト ボックス 636"/>
        <xdr:cNvSpPr txBox="1"/>
      </xdr:nvSpPr>
      <xdr:spPr>
        <a:xfrm>
          <a:off x="15292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39839</xdr:rowOff>
    </xdr:from>
    <xdr:to>
      <xdr:col>76</xdr:col>
      <xdr:colOff>114300</xdr:colOff>
      <xdr:row>79</xdr:row>
      <xdr:rowOff>44335</xdr:rowOff>
    </xdr:to>
    <xdr:cxnSp macro="">
      <xdr:nvCxnSpPr>
        <xdr:cNvPr id="638" name="直線コネクタ 637"/>
        <xdr:cNvCxnSpPr/>
      </xdr:nvCxnSpPr>
      <xdr:spPr>
        <a:xfrm>
          <a:off x="13703300" y="13584389"/>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39" name="フローチャート: 判断 638"/>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0" name="テキスト ボックス 639"/>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18923</xdr:rowOff>
    </xdr:from>
    <xdr:to>
      <xdr:col>71</xdr:col>
      <xdr:colOff>177800</xdr:colOff>
      <xdr:row>79</xdr:row>
      <xdr:rowOff>39839</xdr:rowOff>
    </xdr:to>
    <xdr:cxnSp macro="">
      <xdr:nvCxnSpPr>
        <xdr:cNvPr id="641" name="直線コネクタ 640"/>
        <xdr:cNvCxnSpPr/>
      </xdr:nvCxnSpPr>
      <xdr:spPr>
        <a:xfrm>
          <a:off x="12814300" y="13563473"/>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110122</xdr:rowOff>
    </xdr:from>
    <xdr:to>
      <xdr:col>72</xdr:col>
      <xdr:colOff>38100</xdr:colOff>
      <xdr:row>79</xdr:row>
      <xdr:rowOff>40272</xdr:rowOff>
    </xdr:to>
    <xdr:sp macro="" textlink="">
      <xdr:nvSpPr>
        <xdr:cNvPr id="642" name="フローチャート: 判断 641"/>
        <xdr:cNvSpPr/>
      </xdr:nvSpPr>
      <xdr:spPr>
        <a:xfrm>
          <a:off x="136525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56799</xdr:rowOff>
    </xdr:from>
    <xdr:ext cx="469744" cy="259045"/>
    <xdr:sp macro="" textlink="">
      <xdr:nvSpPr>
        <xdr:cNvPr id="643" name="テキスト ボックス 642"/>
        <xdr:cNvSpPr txBox="1"/>
      </xdr:nvSpPr>
      <xdr:spPr>
        <a:xfrm>
          <a:off x="13468428" y="132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4" name="フローチャート: 判断 643"/>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5" name="テキスト ボックス 644"/>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12128</xdr:rowOff>
    </xdr:from>
    <xdr:to>
      <xdr:col>85</xdr:col>
      <xdr:colOff>177800</xdr:colOff>
      <xdr:row>77</xdr:row>
      <xdr:rowOff>113728</xdr:rowOff>
    </xdr:to>
    <xdr:sp macro="" textlink="">
      <xdr:nvSpPr>
        <xdr:cNvPr id="651" name="楕円 650"/>
        <xdr:cNvSpPr/>
      </xdr:nvSpPr>
      <xdr:spPr>
        <a:xfrm>
          <a:off x="16268700" y="132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35005</xdr:rowOff>
    </xdr:from>
    <xdr:ext cx="469744" cy="259045"/>
    <xdr:sp macro="" textlink="">
      <xdr:nvSpPr>
        <xdr:cNvPr id="652" name="災害復旧費該当値テキスト"/>
        <xdr:cNvSpPr txBox="1"/>
      </xdr:nvSpPr>
      <xdr:spPr>
        <a:xfrm>
          <a:off x="16370300" y="1306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100406</xdr:rowOff>
    </xdr:from>
    <xdr:to>
      <xdr:col>81</xdr:col>
      <xdr:colOff>101600</xdr:colOff>
      <xdr:row>79</xdr:row>
      <xdr:rowOff>30556</xdr:rowOff>
    </xdr:to>
    <xdr:sp macro="" textlink="">
      <xdr:nvSpPr>
        <xdr:cNvPr id="653" name="楕円 652"/>
        <xdr:cNvSpPr/>
      </xdr:nvSpPr>
      <xdr:spPr>
        <a:xfrm>
          <a:off x="15430500" y="13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47083</xdr:rowOff>
    </xdr:from>
    <xdr:ext cx="469744" cy="259045"/>
    <xdr:sp macro="" textlink="">
      <xdr:nvSpPr>
        <xdr:cNvPr id="654" name="テキスト ボックス 653"/>
        <xdr:cNvSpPr txBox="1"/>
      </xdr:nvSpPr>
      <xdr:spPr>
        <a:xfrm>
          <a:off x="15246428" y="1324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164985</xdr:rowOff>
    </xdr:from>
    <xdr:to>
      <xdr:col>76</xdr:col>
      <xdr:colOff>165100</xdr:colOff>
      <xdr:row>79</xdr:row>
      <xdr:rowOff>95135</xdr:rowOff>
    </xdr:to>
    <xdr:sp macro="" textlink="">
      <xdr:nvSpPr>
        <xdr:cNvPr id="655" name="楕円 654"/>
        <xdr:cNvSpPr/>
      </xdr:nvSpPr>
      <xdr:spPr>
        <a:xfrm>
          <a:off x="14541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86262</xdr:rowOff>
    </xdr:from>
    <xdr:ext cx="249299" cy="259045"/>
    <xdr:sp macro="" textlink="">
      <xdr:nvSpPr>
        <xdr:cNvPr id="656" name="テキスト ボックス 655"/>
        <xdr:cNvSpPr txBox="1"/>
      </xdr:nvSpPr>
      <xdr:spPr>
        <a:xfrm>
          <a:off x="14467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160489</xdr:rowOff>
    </xdr:from>
    <xdr:to>
      <xdr:col>72</xdr:col>
      <xdr:colOff>38100</xdr:colOff>
      <xdr:row>79</xdr:row>
      <xdr:rowOff>90639</xdr:rowOff>
    </xdr:to>
    <xdr:sp macro="" textlink="">
      <xdr:nvSpPr>
        <xdr:cNvPr id="657" name="楕円 656"/>
        <xdr:cNvSpPr/>
      </xdr:nvSpPr>
      <xdr:spPr>
        <a:xfrm>
          <a:off x="136525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81766</xdr:rowOff>
    </xdr:from>
    <xdr:ext cx="378565" cy="259045"/>
    <xdr:sp macro="" textlink="">
      <xdr:nvSpPr>
        <xdr:cNvPr id="658" name="テキスト ボックス 657"/>
        <xdr:cNvSpPr txBox="1"/>
      </xdr:nvSpPr>
      <xdr:spPr>
        <a:xfrm>
          <a:off x="13514017" y="1362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139573</xdr:rowOff>
    </xdr:from>
    <xdr:to>
      <xdr:col>67</xdr:col>
      <xdr:colOff>101600</xdr:colOff>
      <xdr:row>79</xdr:row>
      <xdr:rowOff>69723</xdr:rowOff>
    </xdr:to>
    <xdr:sp macro="" textlink="">
      <xdr:nvSpPr>
        <xdr:cNvPr id="659" name="楕円 658"/>
        <xdr:cNvSpPr/>
      </xdr:nvSpPr>
      <xdr:spPr>
        <a:xfrm>
          <a:off x="12763500" y="135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60850</xdr:rowOff>
    </xdr:from>
    <xdr:ext cx="378565" cy="259045"/>
    <xdr:sp macro="" textlink="">
      <xdr:nvSpPr>
        <xdr:cNvPr id="660" name="テキスト ボックス 659"/>
        <xdr:cNvSpPr txBox="1"/>
      </xdr:nvSpPr>
      <xdr:spPr>
        <a:xfrm>
          <a:off x="12625017" y="1360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1" name="直線コネクタ 67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2" name="テキスト ボックス 67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5" name="直線コネクタ 67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6" name="テキスト ボックス 67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9" name="直線コネクタ 67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0" name="テキスト ボックス 679"/>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2" name="テキスト ボックス 68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3" name="直線コネクタ 68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4" name="テキスト ボックス 68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88" name="直線コネクタ 687"/>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89"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0" name="直線コネクタ 689"/>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1"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2" name="直線コネクタ 691"/>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115269</xdr:rowOff>
    </xdr:from>
    <xdr:to>
      <xdr:col>85</xdr:col>
      <xdr:colOff>127000</xdr:colOff>
      <xdr:row>93</xdr:row>
      <xdr:rowOff>13142</xdr:rowOff>
    </xdr:to>
    <xdr:cxnSp macro="">
      <xdr:nvCxnSpPr>
        <xdr:cNvPr id="693" name="直線コネクタ 692"/>
        <xdr:cNvCxnSpPr/>
      </xdr:nvCxnSpPr>
      <xdr:spPr>
        <a:xfrm>
          <a:off x="15481300" y="15888669"/>
          <a:ext cx="8382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4"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5" name="フローチャート: 判断 694"/>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115269</xdr:rowOff>
    </xdr:from>
    <xdr:to>
      <xdr:col>81</xdr:col>
      <xdr:colOff>50800</xdr:colOff>
      <xdr:row>92</xdr:row>
      <xdr:rowOff>151887</xdr:rowOff>
    </xdr:to>
    <xdr:cxnSp macro="">
      <xdr:nvCxnSpPr>
        <xdr:cNvPr id="696" name="直線コネクタ 695"/>
        <xdr:cNvCxnSpPr/>
      </xdr:nvCxnSpPr>
      <xdr:spPr>
        <a:xfrm flipV="1">
          <a:off x="14592300" y="15888669"/>
          <a:ext cx="889000" cy="3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7" name="フローチャート: 判断 696"/>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698" name="テキスト ボックス 697"/>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37644</xdr:rowOff>
    </xdr:from>
    <xdr:to>
      <xdr:col>76</xdr:col>
      <xdr:colOff>114300</xdr:colOff>
      <xdr:row>92</xdr:row>
      <xdr:rowOff>151887</xdr:rowOff>
    </xdr:to>
    <xdr:cxnSp macro="">
      <xdr:nvCxnSpPr>
        <xdr:cNvPr id="699" name="直線コネクタ 698"/>
        <xdr:cNvCxnSpPr/>
      </xdr:nvCxnSpPr>
      <xdr:spPr>
        <a:xfrm>
          <a:off x="13703300" y="15811044"/>
          <a:ext cx="889000" cy="11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0" name="フローチャート: 判断 699"/>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1" name="テキスト ボックス 700"/>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37644</xdr:rowOff>
    </xdr:from>
    <xdr:to>
      <xdr:col>71</xdr:col>
      <xdr:colOff>177800</xdr:colOff>
      <xdr:row>92</xdr:row>
      <xdr:rowOff>49189</xdr:rowOff>
    </xdr:to>
    <xdr:cxnSp macro="">
      <xdr:nvCxnSpPr>
        <xdr:cNvPr id="702" name="直線コネクタ 701"/>
        <xdr:cNvCxnSpPr/>
      </xdr:nvCxnSpPr>
      <xdr:spPr>
        <a:xfrm flipV="1">
          <a:off x="12814300" y="15811044"/>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15534</xdr:rowOff>
    </xdr:from>
    <xdr:to>
      <xdr:col>72</xdr:col>
      <xdr:colOff>38100</xdr:colOff>
      <xdr:row>96</xdr:row>
      <xdr:rowOff>117134</xdr:rowOff>
    </xdr:to>
    <xdr:sp macro="" textlink="">
      <xdr:nvSpPr>
        <xdr:cNvPr id="703" name="フローチャート: 判断 702"/>
        <xdr:cNvSpPr/>
      </xdr:nvSpPr>
      <xdr:spPr>
        <a:xfrm>
          <a:off x="13652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108261</xdr:rowOff>
    </xdr:from>
    <xdr:ext cx="534377" cy="259045"/>
    <xdr:sp macro="" textlink="">
      <xdr:nvSpPr>
        <xdr:cNvPr id="704" name="テキスト ボックス 703"/>
        <xdr:cNvSpPr txBox="1"/>
      </xdr:nvSpPr>
      <xdr:spPr>
        <a:xfrm>
          <a:off x="13436111" y="165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5" name="フローチャート: 判断 704"/>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6" name="テキスト ボックス 705"/>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133792</xdr:rowOff>
    </xdr:from>
    <xdr:to>
      <xdr:col>85</xdr:col>
      <xdr:colOff>177800</xdr:colOff>
      <xdr:row>93</xdr:row>
      <xdr:rowOff>63942</xdr:rowOff>
    </xdr:to>
    <xdr:sp macro="" textlink="">
      <xdr:nvSpPr>
        <xdr:cNvPr id="712" name="楕円 711"/>
        <xdr:cNvSpPr/>
      </xdr:nvSpPr>
      <xdr:spPr>
        <a:xfrm>
          <a:off x="16268700" y="159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156669</xdr:rowOff>
    </xdr:from>
    <xdr:ext cx="534377" cy="259045"/>
    <xdr:sp macro="" textlink="">
      <xdr:nvSpPr>
        <xdr:cNvPr id="713" name="公債費該当値テキスト"/>
        <xdr:cNvSpPr txBox="1"/>
      </xdr:nvSpPr>
      <xdr:spPr>
        <a:xfrm>
          <a:off x="16370300" y="1575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64469</xdr:rowOff>
    </xdr:from>
    <xdr:to>
      <xdr:col>81</xdr:col>
      <xdr:colOff>101600</xdr:colOff>
      <xdr:row>92</xdr:row>
      <xdr:rowOff>166069</xdr:rowOff>
    </xdr:to>
    <xdr:sp macro="" textlink="">
      <xdr:nvSpPr>
        <xdr:cNvPr id="714" name="楕円 713"/>
        <xdr:cNvSpPr/>
      </xdr:nvSpPr>
      <xdr:spPr>
        <a:xfrm>
          <a:off x="15430500" y="158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11146</xdr:rowOff>
    </xdr:from>
    <xdr:ext cx="534377" cy="259045"/>
    <xdr:sp macro="" textlink="">
      <xdr:nvSpPr>
        <xdr:cNvPr id="715" name="テキスト ボックス 714"/>
        <xdr:cNvSpPr txBox="1"/>
      </xdr:nvSpPr>
      <xdr:spPr>
        <a:xfrm>
          <a:off x="15214111" y="156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101087</xdr:rowOff>
    </xdr:from>
    <xdr:to>
      <xdr:col>76</xdr:col>
      <xdr:colOff>165100</xdr:colOff>
      <xdr:row>93</xdr:row>
      <xdr:rowOff>31237</xdr:rowOff>
    </xdr:to>
    <xdr:sp macro="" textlink="">
      <xdr:nvSpPr>
        <xdr:cNvPr id="716" name="楕円 715"/>
        <xdr:cNvSpPr/>
      </xdr:nvSpPr>
      <xdr:spPr>
        <a:xfrm>
          <a:off x="14541500" y="15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47764</xdr:rowOff>
    </xdr:from>
    <xdr:ext cx="534377" cy="259045"/>
    <xdr:sp macro="" textlink="">
      <xdr:nvSpPr>
        <xdr:cNvPr id="717" name="テキスト ボックス 716"/>
        <xdr:cNvSpPr txBox="1"/>
      </xdr:nvSpPr>
      <xdr:spPr>
        <a:xfrm>
          <a:off x="14325111" y="156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158294</xdr:rowOff>
    </xdr:from>
    <xdr:to>
      <xdr:col>72</xdr:col>
      <xdr:colOff>38100</xdr:colOff>
      <xdr:row>92</xdr:row>
      <xdr:rowOff>88444</xdr:rowOff>
    </xdr:to>
    <xdr:sp macro="" textlink="">
      <xdr:nvSpPr>
        <xdr:cNvPr id="718" name="楕円 717"/>
        <xdr:cNvSpPr/>
      </xdr:nvSpPr>
      <xdr:spPr>
        <a:xfrm>
          <a:off x="13652500" y="157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104971</xdr:rowOff>
    </xdr:from>
    <xdr:ext cx="534377" cy="259045"/>
    <xdr:sp macro="" textlink="">
      <xdr:nvSpPr>
        <xdr:cNvPr id="719" name="テキスト ボックス 718"/>
        <xdr:cNvSpPr txBox="1"/>
      </xdr:nvSpPr>
      <xdr:spPr>
        <a:xfrm>
          <a:off x="13436111" y="155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169839</xdr:rowOff>
    </xdr:from>
    <xdr:to>
      <xdr:col>67</xdr:col>
      <xdr:colOff>101600</xdr:colOff>
      <xdr:row>92</xdr:row>
      <xdr:rowOff>99989</xdr:rowOff>
    </xdr:to>
    <xdr:sp macro="" textlink="">
      <xdr:nvSpPr>
        <xdr:cNvPr id="720" name="楕円 719"/>
        <xdr:cNvSpPr/>
      </xdr:nvSpPr>
      <xdr:spPr>
        <a:xfrm>
          <a:off x="12763500" y="1577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116516</xdr:rowOff>
    </xdr:from>
    <xdr:ext cx="534377" cy="259045"/>
    <xdr:sp macro="" textlink="">
      <xdr:nvSpPr>
        <xdr:cNvPr id="721" name="テキスト ボックス 720"/>
        <xdr:cNvSpPr txBox="1"/>
      </xdr:nvSpPr>
      <xdr:spPr>
        <a:xfrm>
          <a:off x="12547111" y="1554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3" name="直線コネクタ 742"/>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4"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6"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7" name="直線コネクタ 746"/>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80721</xdr:rowOff>
    </xdr:from>
    <xdr:to>
      <xdr:col>116</xdr:col>
      <xdr:colOff>63500</xdr:colOff>
      <xdr:row>38</xdr:row>
      <xdr:rowOff>94163</xdr:rowOff>
    </xdr:to>
    <xdr:cxnSp macro="">
      <xdr:nvCxnSpPr>
        <xdr:cNvPr id="748" name="直線コネクタ 747"/>
        <xdr:cNvCxnSpPr/>
      </xdr:nvCxnSpPr>
      <xdr:spPr>
        <a:xfrm flipV="1">
          <a:off x="21323300" y="6595821"/>
          <a:ext cx="8382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59372</xdr:rowOff>
    </xdr:from>
    <xdr:ext cx="378565" cy="259045"/>
    <xdr:sp macro="" textlink="">
      <xdr:nvSpPr>
        <xdr:cNvPr id="749" name="諸支出金平均値テキスト"/>
        <xdr:cNvSpPr txBox="1"/>
      </xdr:nvSpPr>
      <xdr:spPr>
        <a:xfrm>
          <a:off x="22212300" y="6574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0" name="フローチャート: 判断 749"/>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94163</xdr:rowOff>
    </xdr:from>
    <xdr:to>
      <xdr:col>111</xdr:col>
      <xdr:colOff>177800</xdr:colOff>
      <xdr:row>38</xdr:row>
      <xdr:rowOff>114600</xdr:rowOff>
    </xdr:to>
    <xdr:cxnSp macro="">
      <xdr:nvCxnSpPr>
        <xdr:cNvPr id="751" name="直線コネクタ 750"/>
        <xdr:cNvCxnSpPr/>
      </xdr:nvCxnSpPr>
      <xdr:spPr>
        <a:xfrm flipV="1">
          <a:off x="20434300" y="6609263"/>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2" name="フローチャート: 判断 751"/>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6473</xdr:rowOff>
    </xdr:from>
    <xdr:ext cx="313932" cy="259045"/>
    <xdr:sp macro="" textlink="">
      <xdr:nvSpPr>
        <xdr:cNvPr id="753" name="テキスト ボックス 752"/>
        <xdr:cNvSpPr txBox="1"/>
      </xdr:nvSpPr>
      <xdr:spPr>
        <a:xfrm>
          <a:off x="21166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114600</xdr:rowOff>
    </xdr:from>
    <xdr:to>
      <xdr:col>107</xdr:col>
      <xdr:colOff>50800</xdr:colOff>
      <xdr:row>38</xdr:row>
      <xdr:rowOff>123744</xdr:rowOff>
    </xdr:to>
    <xdr:cxnSp macro="">
      <xdr:nvCxnSpPr>
        <xdr:cNvPr id="754" name="直線コネクタ 753"/>
        <xdr:cNvCxnSpPr/>
      </xdr:nvCxnSpPr>
      <xdr:spPr>
        <a:xfrm flipV="1">
          <a:off x="19545300" y="6629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6" name="テキスト ボックス 755"/>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123744</xdr:rowOff>
    </xdr:from>
    <xdr:to>
      <xdr:col>102</xdr:col>
      <xdr:colOff>114300</xdr:colOff>
      <xdr:row>38</xdr:row>
      <xdr:rowOff>139700</xdr:rowOff>
    </xdr:to>
    <xdr:cxnSp macro="">
      <xdr:nvCxnSpPr>
        <xdr:cNvPr id="757" name="直線コネクタ 756"/>
        <xdr:cNvCxnSpPr/>
      </xdr:nvCxnSpPr>
      <xdr:spPr>
        <a:xfrm flipV="1">
          <a:off x="18656300" y="6638844"/>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78522</xdr:rowOff>
    </xdr:from>
    <xdr:to>
      <xdr:col>102</xdr:col>
      <xdr:colOff>165100</xdr:colOff>
      <xdr:row>39</xdr:row>
      <xdr:rowOff>8672</xdr:rowOff>
    </xdr:to>
    <xdr:sp macro="" textlink="">
      <xdr:nvSpPr>
        <xdr:cNvPr id="758" name="フローチャート: 判断 757"/>
        <xdr:cNvSpPr/>
      </xdr:nvSpPr>
      <xdr:spPr>
        <a:xfrm>
          <a:off x="19494500" y="65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171249</xdr:rowOff>
    </xdr:from>
    <xdr:ext cx="378565" cy="259045"/>
    <xdr:sp macro="" textlink="">
      <xdr:nvSpPr>
        <xdr:cNvPr id="759" name="テキスト ボックス 758"/>
        <xdr:cNvSpPr txBox="1"/>
      </xdr:nvSpPr>
      <xdr:spPr>
        <a:xfrm>
          <a:off x="19356017" y="668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0" name="フローチャート: 判断 759"/>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1" name="テキスト ボックス 760"/>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29921</xdr:rowOff>
    </xdr:from>
    <xdr:to>
      <xdr:col>116</xdr:col>
      <xdr:colOff>114300</xdr:colOff>
      <xdr:row>38</xdr:row>
      <xdr:rowOff>131521</xdr:rowOff>
    </xdr:to>
    <xdr:sp macro="" textlink="">
      <xdr:nvSpPr>
        <xdr:cNvPr id="767" name="楕円 766"/>
        <xdr:cNvSpPr/>
      </xdr:nvSpPr>
      <xdr:spPr>
        <a:xfrm>
          <a:off x="221107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160748</xdr:rowOff>
    </xdr:from>
    <xdr:ext cx="469744" cy="259045"/>
    <xdr:sp macro="" textlink="">
      <xdr:nvSpPr>
        <xdr:cNvPr id="768" name="諸支出金該当値テキスト"/>
        <xdr:cNvSpPr txBox="1"/>
      </xdr:nvSpPr>
      <xdr:spPr>
        <a:xfrm>
          <a:off x="22212300" y="633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43363</xdr:rowOff>
    </xdr:from>
    <xdr:to>
      <xdr:col>112</xdr:col>
      <xdr:colOff>38100</xdr:colOff>
      <xdr:row>38</xdr:row>
      <xdr:rowOff>144963</xdr:rowOff>
    </xdr:to>
    <xdr:sp macro="" textlink="">
      <xdr:nvSpPr>
        <xdr:cNvPr id="769" name="楕円 768"/>
        <xdr:cNvSpPr/>
      </xdr:nvSpPr>
      <xdr:spPr>
        <a:xfrm>
          <a:off x="21272500" y="65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161490</xdr:rowOff>
    </xdr:from>
    <xdr:ext cx="378565" cy="259045"/>
    <xdr:sp macro="" textlink="">
      <xdr:nvSpPr>
        <xdr:cNvPr id="770" name="テキスト ボックス 769"/>
        <xdr:cNvSpPr txBox="1"/>
      </xdr:nvSpPr>
      <xdr:spPr>
        <a:xfrm>
          <a:off x="21134017" y="633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63800</xdr:rowOff>
    </xdr:from>
    <xdr:to>
      <xdr:col>107</xdr:col>
      <xdr:colOff>101600</xdr:colOff>
      <xdr:row>38</xdr:row>
      <xdr:rowOff>165400</xdr:rowOff>
    </xdr:to>
    <xdr:sp macro="" textlink="">
      <xdr:nvSpPr>
        <xdr:cNvPr id="771" name="楕円 770"/>
        <xdr:cNvSpPr/>
      </xdr:nvSpPr>
      <xdr:spPr>
        <a:xfrm>
          <a:off x="20383500" y="65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10477</xdr:rowOff>
    </xdr:from>
    <xdr:ext cx="378565" cy="259045"/>
    <xdr:sp macro="" textlink="">
      <xdr:nvSpPr>
        <xdr:cNvPr id="772" name="テキスト ボックス 771"/>
        <xdr:cNvSpPr txBox="1"/>
      </xdr:nvSpPr>
      <xdr:spPr>
        <a:xfrm>
          <a:off x="20245017" y="6354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72944</xdr:rowOff>
    </xdr:from>
    <xdr:to>
      <xdr:col>102</xdr:col>
      <xdr:colOff>165100</xdr:colOff>
      <xdr:row>39</xdr:row>
      <xdr:rowOff>3094</xdr:rowOff>
    </xdr:to>
    <xdr:sp macro="" textlink="">
      <xdr:nvSpPr>
        <xdr:cNvPr id="773" name="楕円 772"/>
        <xdr:cNvSpPr/>
      </xdr:nvSpPr>
      <xdr:spPr>
        <a:xfrm>
          <a:off x="19494500" y="65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19621</xdr:rowOff>
    </xdr:from>
    <xdr:ext cx="378565" cy="259045"/>
    <xdr:sp macro="" textlink="">
      <xdr:nvSpPr>
        <xdr:cNvPr id="774" name="テキスト ボックス 773"/>
        <xdr:cNvSpPr txBox="1"/>
      </xdr:nvSpPr>
      <xdr:spPr>
        <a:xfrm>
          <a:off x="19356017" y="636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本市は広い面積を有しており、人口密度が低いことから必然的に行政コストは高くなる。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155,189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年だけ突出しているのは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公共施設整備基金を創設し、財政調整基金から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衛生費、農林水産業費、消防費等も類似団体と比較して高い水準となっている。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位と高い水準となっており、住民一人当たり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80,858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円と類似団体平均</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34,927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と高くなっている。これは、合併市町の地方債を引き継いだことや合併後の新市のまちづくりを進めてきた影響で、元利償還金が膨らんでいることによるものである。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土木費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教育費についても類似団体</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と比較して高い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水準となって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これは、道路の除排雪経費や教育関係施設等の維持管理経費などの影響とみられる。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は、各年度歳入予算に対する決算の増収や歳出不用額の状況により増減はあるものの、赤字を示すマイナスとなることはなく、望ましいとされる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％の範囲で概ね適正に推移している。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実質単年度収支については、基金への積立や繰上償還の実施により大幅な黒字で推移してきたが、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年度からの普通交付税の合併算定替えの段階的縮減により収支が悪化している。なお、平成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公共施設整備基金を創設し、財政調整基金から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り収支が特に悪化している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財政調整基金残高についても、平成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年度以降積立金が取崩し額を上回る状況となっていたが、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収支の悪化に伴い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以降取崩し額が積立金を上回る状況となっている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年度以降は、実質収支が赤字となったり、公営企業会計に資金不足が生じたりしたことはない。</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度の実質収支額について、主な会計別に見ると、一般会計は、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746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834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913</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821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823</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国民健康保険事業特別会計（事業勘定）は、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337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475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354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162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157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263</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340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百万円となっていて、いずれも黒字となっている。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公営企業会計では、水道事業会計で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2,718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2,721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2,795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3,056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百万円の剰余額が発生し、下水道事業会計で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721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1,092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1,156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百万円の剰余額が発生している。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100" zoomScaleSheetLayoutView="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47050856</v>
      </c>
      <c r="BO4" s="430"/>
      <c r="BP4" s="430"/>
      <c r="BQ4" s="430"/>
      <c r="BR4" s="430"/>
      <c r="BS4" s="430"/>
      <c r="BT4" s="430"/>
      <c r="BU4" s="431"/>
      <c r="BV4" s="429">
        <v>54575662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v>
      </c>
      <c r="CU4" s="436"/>
      <c r="CV4" s="436"/>
      <c r="CW4" s="436"/>
      <c r="CX4" s="436"/>
      <c r="CY4" s="436"/>
      <c r="CZ4" s="436"/>
      <c r="DA4" s="437"/>
      <c r="DB4" s="435">
        <v>3.1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44994582</v>
      </c>
      <c r="BO5" s="467"/>
      <c r="BP5" s="467"/>
      <c r="BQ5" s="467"/>
      <c r="BR5" s="467"/>
      <c r="BS5" s="467"/>
      <c r="BT5" s="467"/>
      <c r="BU5" s="468"/>
      <c r="BV5" s="466">
        <v>53481599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90.5</v>
      </c>
      <c r="CU5" s="464"/>
      <c r="CV5" s="464"/>
      <c r="CW5" s="464"/>
      <c r="CX5" s="464"/>
      <c r="CY5" s="464"/>
      <c r="CZ5" s="464"/>
      <c r="DA5" s="465"/>
      <c r="DB5" s="463">
        <v>91.3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2056274</v>
      </c>
      <c r="BO6" s="467"/>
      <c r="BP6" s="467"/>
      <c r="BQ6" s="467"/>
      <c r="BR6" s="467"/>
      <c r="BS6" s="467"/>
      <c r="BT6" s="467"/>
      <c r="BU6" s="468"/>
      <c r="BV6" s="466">
        <v>1094063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94.9</v>
      </c>
      <c r="CU6" s="504"/>
      <c r="CV6" s="504"/>
      <c r="CW6" s="504"/>
      <c r="CX6" s="504"/>
      <c r="CY6" s="504"/>
      <c r="CZ6" s="504"/>
      <c r="DA6" s="505"/>
      <c r="DB6" s="503">
        <v>95.8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1205606</v>
      </c>
      <c r="BO7" s="467"/>
      <c r="BP7" s="467"/>
      <c r="BQ7" s="467"/>
      <c r="BR7" s="467"/>
      <c r="BS7" s="467"/>
      <c r="BT7" s="467"/>
      <c r="BU7" s="468"/>
      <c r="BV7" s="466">
        <v>223727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28075108</v>
      </c>
      <c r="CU7" s="467"/>
      <c r="CV7" s="467"/>
      <c r="CW7" s="467"/>
      <c r="CX7" s="467"/>
      <c r="CY7" s="467"/>
      <c r="CZ7" s="467"/>
      <c r="DA7" s="468"/>
      <c r="DB7" s="466">
        <v>28330129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850668</v>
      </c>
      <c r="BO8" s="467"/>
      <c r="BP8" s="467"/>
      <c r="BQ8" s="467"/>
      <c r="BR8" s="467"/>
      <c r="BS8" s="467"/>
      <c r="BT8" s="467"/>
      <c r="BU8" s="468"/>
      <c r="BV8" s="466">
        <v>870336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0.39</v>
      </c>
      <c r="CU8" s="507"/>
      <c r="CV8" s="507"/>
      <c r="CW8" s="507"/>
      <c r="CX8" s="507"/>
      <c r="CY8" s="507"/>
      <c r="CZ8" s="507"/>
      <c r="DA8" s="508"/>
      <c r="DB8" s="506">
        <v>0.39</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82250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-19668</v>
      </c>
      <c r="BO9" s="467"/>
      <c r="BP9" s="467"/>
      <c r="BQ9" s="467"/>
      <c r="BR9" s="467"/>
      <c r="BS9" s="467"/>
      <c r="BT9" s="467"/>
      <c r="BU9" s="468"/>
      <c r="BV9" s="466">
        <v>-75574</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19.100000000000001</v>
      </c>
      <c r="CU9" s="464"/>
      <c r="CV9" s="464"/>
      <c r="CW9" s="464"/>
      <c r="CX9" s="464"/>
      <c r="CY9" s="464"/>
      <c r="CZ9" s="464"/>
      <c r="DA9" s="465"/>
      <c r="DB9" s="463">
        <v>17.3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85592</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164875</v>
      </c>
      <c r="BO10" s="467"/>
      <c r="BP10" s="467"/>
      <c r="BQ10" s="467"/>
      <c r="BR10" s="467"/>
      <c r="BS10" s="467"/>
      <c r="BT10" s="467"/>
      <c r="BU10" s="468"/>
      <c r="BV10" s="466">
        <v>506082</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109</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60556</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82037</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542405</v>
      </c>
      <c r="BO12" s="467"/>
      <c r="BP12" s="467"/>
      <c r="BQ12" s="467"/>
      <c r="BR12" s="467"/>
      <c r="BS12" s="467"/>
      <c r="BT12" s="467"/>
      <c r="BU12" s="468"/>
      <c r="BV12" s="466">
        <v>7037839</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81303</v>
      </c>
      <c r="S13" s="548"/>
      <c r="T13" s="548"/>
      <c r="U13" s="548"/>
      <c r="V13" s="549"/>
      <c r="W13" s="482" t="s">
        <v>141</v>
      </c>
      <c r="X13" s="483"/>
      <c r="Y13" s="483"/>
      <c r="Z13" s="483"/>
      <c r="AA13" s="483"/>
      <c r="AB13" s="473"/>
      <c r="AC13" s="517">
        <v>2472</v>
      </c>
      <c r="AD13" s="518"/>
      <c r="AE13" s="518"/>
      <c r="AF13" s="518"/>
      <c r="AG13" s="557"/>
      <c r="AH13" s="517">
        <v>2873</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-397198</v>
      </c>
      <c r="BO13" s="467"/>
      <c r="BP13" s="467"/>
      <c r="BQ13" s="467"/>
      <c r="BR13" s="467"/>
      <c r="BS13" s="467"/>
      <c r="BT13" s="467"/>
      <c r="BU13" s="468"/>
      <c r="BV13" s="466">
        <v>-6546775</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12.3</v>
      </c>
      <c r="CU13" s="464"/>
      <c r="CV13" s="464"/>
      <c r="CW13" s="464"/>
      <c r="CX13" s="464"/>
      <c r="CY13" s="464"/>
      <c r="CZ13" s="464"/>
      <c r="DA13" s="465"/>
      <c r="DB13" s="463">
        <v>11.9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83174</v>
      </c>
      <c r="S14" s="548"/>
      <c r="T14" s="548"/>
      <c r="U14" s="548"/>
      <c r="V14" s="549"/>
      <c r="W14" s="456"/>
      <c r="X14" s="457"/>
      <c r="Y14" s="457"/>
      <c r="Z14" s="457"/>
      <c r="AA14" s="457"/>
      <c r="AB14" s="446"/>
      <c r="AC14" s="550">
        <v>6.2</v>
      </c>
      <c r="AD14" s="551"/>
      <c r="AE14" s="551"/>
      <c r="AF14" s="551"/>
      <c r="AG14" s="552"/>
      <c r="AH14" s="550">
        <v>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74.8</v>
      </c>
      <c r="CU14" s="562"/>
      <c r="CV14" s="562"/>
      <c r="CW14" s="562"/>
      <c r="CX14" s="562"/>
      <c r="CY14" s="562"/>
      <c r="CZ14" s="562"/>
      <c r="DA14" s="563"/>
      <c r="DB14" s="561">
        <v>89.4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82475</v>
      </c>
      <c r="S15" s="548"/>
      <c r="T15" s="548"/>
      <c r="U15" s="548"/>
      <c r="V15" s="549"/>
      <c r="W15" s="482" t="s">
        <v>149</v>
      </c>
      <c r="X15" s="483"/>
      <c r="Y15" s="483"/>
      <c r="Z15" s="483"/>
      <c r="AA15" s="483"/>
      <c r="AB15" s="473"/>
      <c r="AC15" s="517">
        <v>10981</v>
      </c>
      <c r="AD15" s="518"/>
      <c r="AE15" s="518"/>
      <c r="AF15" s="518"/>
      <c r="AG15" s="557"/>
      <c r="AH15" s="517">
        <v>11196</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9014263</v>
      </c>
      <c r="BO15" s="430"/>
      <c r="BP15" s="430"/>
      <c r="BQ15" s="430"/>
      <c r="BR15" s="430"/>
      <c r="BS15" s="430"/>
      <c r="BT15" s="430"/>
      <c r="BU15" s="431"/>
      <c r="BV15" s="429">
        <v>9062477</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27.5</v>
      </c>
      <c r="AD16" s="551"/>
      <c r="AE16" s="551"/>
      <c r="AF16" s="551"/>
      <c r="AG16" s="552"/>
      <c r="AH16" s="550">
        <v>27.4</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23285422</v>
      </c>
      <c r="BO16" s="467"/>
      <c r="BP16" s="467"/>
      <c r="BQ16" s="467"/>
      <c r="BR16" s="467"/>
      <c r="BS16" s="467"/>
      <c r="BT16" s="467"/>
      <c r="BU16" s="468"/>
      <c r="BV16" s="466">
        <v>23222080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26511</v>
      </c>
      <c r="AD17" s="518"/>
      <c r="AE17" s="518"/>
      <c r="AF17" s="518"/>
      <c r="AG17" s="557"/>
      <c r="AH17" s="517">
        <v>26743</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11452182</v>
      </c>
      <c r="BO17" s="467"/>
      <c r="BP17" s="467"/>
      <c r="BQ17" s="467"/>
      <c r="BR17" s="467"/>
      <c r="BS17" s="467"/>
      <c r="BT17" s="467"/>
      <c r="BU17" s="468"/>
      <c r="BV17" s="466">
        <v>11524985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697.55</v>
      </c>
      <c r="M18" s="579"/>
      <c r="N18" s="579"/>
      <c r="O18" s="579"/>
      <c r="P18" s="579"/>
      <c r="Q18" s="579"/>
      <c r="R18" s="580"/>
      <c r="S18" s="580"/>
      <c r="T18" s="580"/>
      <c r="U18" s="580"/>
      <c r="V18" s="581"/>
      <c r="W18" s="484"/>
      <c r="X18" s="485"/>
      <c r="Y18" s="485"/>
      <c r="Z18" s="485"/>
      <c r="AA18" s="485"/>
      <c r="AB18" s="476"/>
      <c r="AC18" s="582">
        <v>66.3</v>
      </c>
      <c r="AD18" s="583"/>
      <c r="AE18" s="583"/>
      <c r="AF18" s="583"/>
      <c r="AG18" s="584"/>
      <c r="AH18" s="582">
        <v>65.5</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26197048</v>
      </c>
      <c r="BO18" s="467"/>
      <c r="BP18" s="467"/>
      <c r="BQ18" s="467"/>
      <c r="BR18" s="467"/>
      <c r="BS18" s="467"/>
      <c r="BT18" s="467"/>
      <c r="BU18" s="468"/>
      <c r="BV18" s="466">
        <v>26595885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118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33895215</v>
      </c>
      <c r="BO19" s="467"/>
      <c r="BP19" s="467"/>
      <c r="BQ19" s="467"/>
      <c r="BR19" s="467"/>
      <c r="BS19" s="467"/>
      <c r="BT19" s="467"/>
      <c r="BU19" s="468"/>
      <c r="BV19" s="466">
        <v>40314156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30189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54372367</v>
      </c>
      <c r="BO23" s="467"/>
      <c r="BP23" s="467"/>
      <c r="BQ23" s="467"/>
      <c r="BR23" s="467"/>
      <c r="BS23" s="467"/>
      <c r="BT23" s="467"/>
      <c r="BU23" s="468"/>
      <c r="BV23" s="466">
        <v>57011542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8850</v>
      </c>
      <c r="R24" s="518"/>
      <c r="S24" s="518"/>
      <c r="T24" s="518"/>
      <c r="U24" s="518"/>
      <c r="V24" s="557"/>
      <c r="W24" s="616"/>
      <c r="X24" s="604"/>
      <c r="Y24" s="605"/>
      <c r="Z24" s="516" t="s">
        <v>173</v>
      </c>
      <c r="AA24" s="496"/>
      <c r="AB24" s="496"/>
      <c r="AC24" s="496"/>
      <c r="AD24" s="496"/>
      <c r="AE24" s="496"/>
      <c r="AF24" s="496"/>
      <c r="AG24" s="497"/>
      <c r="AH24" s="517">
        <v>759</v>
      </c>
      <c r="AI24" s="518"/>
      <c r="AJ24" s="518"/>
      <c r="AK24" s="518"/>
      <c r="AL24" s="557"/>
      <c r="AM24" s="517">
        <v>2354418</v>
      </c>
      <c r="AN24" s="518"/>
      <c r="AO24" s="518"/>
      <c r="AP24" s="518"/>
      <c r="AQ24" s="518"/>
      <c r="AR24" s="557"/>
      <c r="AS24" s="517">
        <v>3102</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24661729</v>
      </c>
      <c r="BO24" s="467"/>
      <c r="BP24" s="467"/>
      <c r="BQ24" s="467"/>
      <c r="BR24" s="467"/>
      <c r="BS24" s="467"/>
      <c r="BT24" s="467"/>
      <c r="BU24" s="468"/>
      <c r="BV24" s="466">
        <v>25616632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2</v>
      </c>
      <c r="M25" s="518"/>
      <c r="N25" s="518"/>
      <c r="O25" s="518"/>
      <c r="P25" s="557"/>
      <c r="Q25" s="517">
        <v>6950</v>
      </c>
      <c r="R25" s="518"/>
      <c r="S25" s="518"/>
      <c r="T25" s="518"/>
      <c r="U25" s="518"/>
      <c r="V25" s="557"/>
      <c r="W25" s="616"/>
      <c r="X25" s="604"/>
      <c r="Y25" s="605"/>
      <c r="Z25" s="516" t="s">
        <v>176</v>
      </c>
      <c r="AA25" s="496"/>
      <c r="AB25" s="496"/>
      <c r="AC25" s="496"/>
      <c r="AD25" s="496"/>
      <c r="AE25" s="496"/>
      <c r="AF25" s="496"/>
      <c r="AG25" s="497"/>
      <c r="AH25" s="517">
        <v>130</v>
      </c>
      <c r="AI25" s="518"/>
      <c r="AJ25" s="518"/>
      <c r="AK25" s="518"/>
      <c r="AL25" s="557"/>
      <c r="AM25" s="517">
        <v>386490</v>
      </c>
      <c r="AN25" s="518"/>
      <c r="AO25" s="518"/>
      <c r="AP25" s="518"/>
      <c r="AQ25" s="518"/>
      <c r="AR25" s="557"/>
      <c r="AS25" s="517">
        <v>2973</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4964573</v>
      </c>
      <c r="BO25" s="430"/>
      <c r="BP25" s="430"/>
      <c r="BQ25" s="430"/>
      <c r="BR25" s="430"/>
      <c r="BS25" s="430"/>
      <c r="BT25" s="430"/>
      <c r="BU25" s="431"/>
      <c r="BV25" s="429">
        <v>5097918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6150</v>
      </c>
      <c r="R26" s="518"/>
      <c r="S26" s="518"/>
      <c r="T26" s="518"/>
      <c r="U26" s="518"/>
      <c r="V26" s="557"/>
      <c r="W26" s="616"/>
      <c r="X26" s="604"/>
      <c r="Y26" s="605"/>
      <c r="Z26" s="516" t="s">
        <v>179</v>
      </c>
      <c r="AA26" s="626"/>
      <c r="AB26" s="626"/>
      <c r="AC26" s="626"/>
      <c r="AD26" s="626"/>
      <c r="AE26" s="626"/>
      <c r="AF26" s="626"/>
      <c r="AG26" s="627"/>
      <c r="AH26" s="517">
        <v>63</v>
      </c>
      <c r="AI26" s="518"/>
      <c r="AJ26" s="518"/>
      <c r="AK26" s="518"/>
      <c r="AL26" s="557"/>
      <c r="AM26" s="517">
        <v>192024</v>
      </c>
      <c r="AN26" s="518"/>
      <c r="AO26" s="518"/>
      <c r="AP26" s="518"/>
      <c r="AQ26" s="518"/>
      <c r="AR26" s="557"/>
      <c r="AS26" s="517">
        <v>3048</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4550</v>
      </c>
      <c r="R27" s="518"/>
      <c r="S27" s="518"/>
      <c r="T27" s="518"/>
      <c r="U27" s="518"/>
      <c r="V27" s="557"/>
      <c r="W27" s="616"/>
      <c r="X27" s="604"/>
      <c r="Y27" s="605"/>
      <c r="Z27" s="516" t="s">
        <v>182</v>
      </c>
      <c r="AA27" s="496"/>
      <c r="AB27" s="496"/>
      <c r="AC27" s="496"/>
      <c r="AD27" s="496"/>
      <c r="AE27" s="496"/>
      <c r="AF27" s="496"/>
      <c r="AG27" s="497"/>
      <c r="AH27" s="517">
        <v>35</v>
      </c>
      <c r="AI27" s="518"/>
      <c r="AJ27" s="518"/>
      <c r="AK27" s="518"/>
      <c r="AL27" s="557"/>
      <c r="AM27" s="517">
        <v>111265</v>
      </c>
      <c r="AN27" s="518"/>
      <c r="AO27" s="518"/>
      <c r="AP27" s="518"/>
      <c r="AQ27" s="518"/>
      <c r="AR27" s="557"/>
      <c r="AS27" s="517">
        <v>3179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1301528</v>
      </c>
      <c r="BO27" s="640"/>
      <c r="BP27" s="640"/>
      <c r="BQ27" s="640"/>
      <c r="BR27" s="640"/>
      <c r="BS27" s="640"/>
      <c r="BT27" s="640"/>
      <c r="BU27" s="641"/>
      <c r="BV27" s="639">
        <v>1300801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3760</v>
      </c>
      <c r="R28" s="518"/>
      <c r="S28" s="518"/>
      <c r="T28" s="518"/>
      <c r="U28" s="518"/>
      <c r="V28" s="557"/>
      <c r="W28" s="616"/>
      <c r="X28" s="604"/>
      <c r="Y28" s="605"/>
      <c r="Z28" s="516" t="s">
        <v>185</v>
      </c>
      <c r="AA28" s="496"/>
      <c r="AB28" s="496"/>
      <c r="AC28" s="496"/>
      <c r="AD28" s="496"/>
      <c r="AE28" s="496"/>
      <c r="AF28" s="496"/>
      <c r="AG28" s="497"/>
      <c r="AH28" s="517" t="s">
        <v>139</v>
      </c>
      <c r="AI28" s="518"/>
      <c r="AJ28" s="518"/>
      <c r="AK28" s="518"/>
      <c r="AL28" s="557"/>
      <c r="AM28" s="517" t="s">
        <v>139</v>
      </c>
      <c r="AN28" s="518"/>
      <c r="AO28" s="518"/>
      <c r="AP28" s="518"/>
      <c r="AQ28" s="518"/>
      <c r="AR28" s="557"/>
      <c r="AS28" s="517" t="s">
        <v>129</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5275105</v>
      </c>
      <c r="BO28" s="430"/>
      <c r="BP28" s="430"/>
      <c r="BQ28" s="430"/>
      <c r="BR28" s="430"/>
      <c r="BS28" s="430"/>
      <c r="BT28" s="430"/>
      <c r="BU28" s="431"/>
      <c r="BV28" s="429">
        <v>5652635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22</v>
      </c>
      <c r="M29" s="518"/>
      <c r="N29" s="518"/>
      <c r="O29" s="518"/>
      <c r="P29" s="557"/>
      <c r="Q29" s="517">
        <v>3600</v>
      </c>
      <c r="R29" s="518"/>
      <c r="S29" s="518"/>
      <c r="T29" s="518"/>
      <c r="U29" s="518"/>
      <c r="V29" s="557"/>
      <c r="W29" s="617"/>
      <c r="X29" s="618"/>
      <c r="Y29" s="619"/>
      <c r="Z29" s="516" t="s">
        <v>188</v>
      </c>
      <c r="AA29" s="496"/>
      <c r="AB29" s="496"/>
      <c r="AC29" s="496"/>
      <c r="AD29" s="496"/>
      <c r="AE29" s="496"/>
      <c r="AF29" s="496"/>
      <c r="AG29" s="497"/>
      <c r="AH29" s="517">
        <v>794</v>
      </c>
      <c r="AI29" s="518"/>
      <c r="AJ29" s="518"/>
      <c r="AK29" s="518"/>
      <c r="AL29" s="557"/>
      <c r="AM29" s="517">
        <v>2465683</v>
      </c>
      <c r="AN29" s="518"/>
      <c r="AO29" s="518"/>
      <c r="AP29" s="518"/>
      <c r="AQ29" s="518"/>
      <c r="AR29" s="557"/>
      <c r="AS29" s="517">
        <v>3105</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1946479</v>
      </c>
      <c r="BO29" s="467"/>
      <c r="BP29" s="467"/>
      <c r="BQ29" s="467"/>
      <c r="BR29" s="467"/>
      <c r="BS29" s="467"/>
      <c r="BT29" s="467"/>
      <c r="BU29" s="468"/>
      <c r="BV29" s="466">
        <v>2106163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95.3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13130269</v>
      </c>
      <c r="BO30" s="640"/>
      <c r="BP30" s="640"/>
      <c r="BQ30" s="640"/>
      <c r="BR30" s="640"/>
      <c r="BS30" s="640"/>
      <c r="BT30" s="640"/>
      <c r="BU30" s="641"/>
      <c r="BV30" s="639">
        <v>13217897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国民健康保険事業特別会計（事業勘定）</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IF('各会計、関係団体の財政状況及び健全化判断比率'!B35="","",'各会計、関係団体の財政状況及び健全化判断比率'!B35)</f>
        <v>太陽光発電事業特別会計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公立豊岡病院組合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豊岡市土地開発公社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診療所事業特別会計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国民健康保険事業特別会計（直診勘定）</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北但行政事務組合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㈱北前館</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霊苑事業特別会計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IF('各会計、関係団体の財政状況及び健全化判断比率'!B34="","",'各会計、関係団体の財政状況及び健全化判断比率'!B34)</f>
        <v>農業共済事業特別会計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但馬広域行政事務組合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㈱日高振興公社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後期高齢者医療事業特別会計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兵庫県市町村職員退職手当組合</v>
      </c>
      <c r="BZ37" s="653"/>
      <c r="CA37" s="653"/>
      <c r="CB37" s="653"/>
      <c r="CC37" s="653"/>
      <c r="CD37" s="653"/>
      <c r="CE37" s="653"/>
      <c r="CF37" s="653"/>
      <c r="CG37" s="653"/>
      <c r="CH37" s="653"/>
      <c r="CI37" s="653"/>
      <c r="CJ37" s="653"/>
      <c r="CK37" s="653"/>
      <c r="CL37" s="653"/>
      <c r="CM37" s="653"/>
      <c r="CN37" s="213"/>
      <c r="CO37" s="652">
        <f t="shared" si="3"/>
        <v>22</v>
      </c>
      <c r="CP37" s="652"/>
      <c r="CQ37" s="653" t="str">
        <f>IF('各会計、関係団体の財政状況及び健全化判断比率'!BS10="","",'各会計、関係団体の財政状況及び健全化判断比率'!BS10)</f>
        <v>㈱シルク温泉やまびこ</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兵庫県市町交通災害共済組合</v>
      </c>
      <c r="BZ38" s="653"/>
      <c r="CA38" s="653"/>
      <c r="CB38" s="653"/>
      <c r="CC38" s="653"/>
      <c r="CD38" s="653"/>
      <c r="CE38" s="653"/>
      <c r="CF38" s="653"/>
      <c r="CG38" s="653"/>
      <c r="CH38" s="653"/>
      <c r="CI38" s="653"/>
      <c r="CJ38" s="653"/>
      <c r="CK38" s="653"/>
      <c r="CL38" s="653"/>
      <c r="CM38" s="653"/>
      <c r="CN38" s="213"/>
      <c r="CO38" s="652">
        <f t="shared" si="3"/>
        <v>23</v>
      </c>
      <c r="CP38" s="652"/>
      <c r="CQ38" s="653" t="str">
        <f>IF('各会計、関係団体の財政状況及び健全化判断比率'!BS11="","",'各会計、関係団体の財政状況及び健全化判断比率'!BS11)</f>
        <v>アイティ豊岡都市開発㈱</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兵庫県後期高齢者医療広域連合（一般会計）</v>
      </c>
      <c r="BZ39" s="653"/>
      <c r="CA39" s="653"/>
      <c r="CB39" s="653"/>
      <c r="CC39" s="653"/>
      <c r="CD39" s="653"/>
      <c r="CE39" s="653"/>
      <c r="CF39" s="653"/>
      <c r="CG39" s="653"/>
      <c r="CH39" s="653"/>
      <c r="CI39" s="653"/>
      <c r="CJ39" s="653"/>
      <c r="CK39" s="653"/>
      <c r="CL39" s="653"/>
      <c r="CM39" s="653"/>
      <c r="CN39" s="213"/>
      <c r="CO39" s="652">
        <f t="shared" si="3"/>
        <v>24</v>
      </c>
      <c r="CP39" s="652"/>
      <c r="CQ39" s="653" t="str">
        <f>IF('各会計、関係団体の財政状況及び健全化判断比率'!BS12="","",'各会計、関係団体の財政状況及び健全化判断比率'!BS12)</f>
        <v>豊岡まちづくり㈱</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兵庫県後期高齢者医療広域連合（特別会計）</v>
      </c>
      <c r="BZ40" s="653"/>
      <c r="CA40" s="653"/>
      <c r="CB40" s="653"/>
      <c r="CC40" s="653"/>
      <c r="CD40" s="653"/>
      <c r="CE40" s="653"/>
      <c r="CF40" s="653"/>
      <c r="CG40" s="653"/>
      <c r="CH40" s="653"/>
      <c r="CI40" s="653"/>
      <c r="CJ40" s="653"/>
      <c r="CK40" s="653"/>
      <c r="CL40" s="653"/>
      <c r="CM40" s="653"/>
      <c r="CN40" s="213"/>
      <c r="CO40" s="652">
        <f t="shared" si="3"/>
        <v>25</v>
      </c>
      <c r="CP40" s="652"/>
      <c r="CQ40" s="653" t="str">
        <f>IF('各会計、関係団体の財政状況及び健全化判断比率'!BS13="","",'各会計、関係団体の財政状況及び健全化判断比率'!BS13)</f>
        <v>㈲あした</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26</v>
      </c>
      <c r="CP41" s="652"/>
      <c r="CQ41" s="653" t="str">
        <f>IF('各会計、関係団体の財政状況及び健全化判断比率'!BS14="","",'各会計、関係団体の財政状況及び健全化判断比率'!BS14)</f>
        <v>(一財)但馬地域地場産業振興センター</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27</v>
      </c>
      <c r="CP42" s="652"/>
      <c r="CQ42" s="653" t="str">
        <f>IF('各会計、関係団体の財政状況及び健全化判断比率'!BS15="","",'各会計、関係団体の財政状況及び健全化判断比率'!BS15)</f>
        <v>(一社)豊岡観光イノベーション</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28</v>
      </c>
      <c r="CP43" s="652"/>
      <c r="CQ43" s="653" t="str">
        <f>IF('各会計、関係団体の財政状況及び健全化判断比率'!BS16="","",'各会計、関係団体の財政状況及び健全化判断比率'!BS16)</f>
        <v>兵庫県信用保証協会</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I1imd6k+/MX0mf5Kir9KwSQJgHu2yL60SGTzpUzUIb2+st5hk8zLwK7AvuhqjMmlOJbxFgwhLqUh2MT5ebtCA==" saltValue="dIynn7g9iet3DcMFbRoz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560</v>
      </c>
      <c r="D34" s="1244"/>
      <c r="E34" s="1245"/>
      <c r="F34" s="32">
        <v>9.27</v>
      </c>
      <c r="G34" s="33">
        <v>9.17</v>
      </c>
      <c r="H34" s="33">
        <v>9.4700000000000006</v>
      </c>
      <c r="I34" s="33">
        <v>9.86</v>
      </c>
      <c r="J34" s="34">
        <v>10.88</v>
      </c>
      <c r="K34" s="22"/>
      <c r="L34" s="22"/>
      <c r="M34" s="22"/>
      <c r="N34" s="22"/>
      <c r="O34" s="22"/>
      <c r="P34" s="22"/>
    </row>
    <row r="35" spans="1:16" ht="39" customHeight="1" x14ac:dyDescent="0.15">
      <c r="A35" s="22"/>
      <c r="B35" s="35"/>
      <c r="C35" s="1238" t="s">
        <v>561</v>
      </c>
      <c r="D35" s="1239"/>
      <c r="E35" s="1240"/>
      <c r="F35" s="36">
        <v>2.44</v>
      </c>
      <c r="G35" s="37">
        <v>3.14</v>
      </c>
      <c r="H35" s="37">
        <v>3.8</v>
      </c>
      <c r="I35" s="37">
        <v>3.96</v>
      </c>
      <c r="J35" s="38">
        <v>4.1100000000000003</v>
      </c>
      <c r="K35" s="22"/>
      <c r="L35" s="22"/>
      <c r="M35" s="22"/>
      <c r="N35" s="22"/>
      <c r="O35" s="22"/>
      <c r="P35" s="22"/>
    </row>
    <row r="36" spans="1:16" ht="39" customHeight="1" x14ac:dyDescent="0.15">
      <c r="A36" s="22"/>
      <c r="B36" s="35"/>
      <c r="C36" s="1238" t="s">
        <v>562</v>
      </c>
      <c r="D36" s="1239"/>
      <c r="E36" s="1240"/>
      <c r="F36" s="36">
        <v>2.5299999999999998</v>
      </c>
      <c r="G36" s="37">
        <v>2.81</v>
      </c>
      <c r="H36" s="37">
        <v>3.17</v>
      </c>
      <c r="I36" s="37">
        <v>2.89</v>
      </c>
      <c r="J36" s="38">
        <v>2.93</v>
      </c>
      <c r="K36" s="22"/>
      <c r="L36" s="22"/>
      <c r="M36" s="22"/>
      <c r="N36" s="22"/>
      <c r="O36" s="22"/>
      <c r="P36" s="22"/>
    </row>
    <row r="37" spans="1:16" ht="39" customHeight="1" x14ac:dyDescent="0.15">
      <c r="A37" s="22"/>
      <c r="B37" s="35"/>
      <c r="C37" s="1238" t="s">
        <v>563</v>
      </c>
      <c r="D37" s="1239"/>
      <c r="E37" s="1240"/>
      <c r="F37" s="36">
        <v>0.73</v>
      </c>
      <c r="G37" s="37">
        <v>1.01</v>
      </c>
      <c r="H37" s="37">
        <v>1.17</v>
      </c>
      <c r="I37" s="37">
        <v>1.67</v>
      </c>
      <c r="J37" s="38">
        <v>1.26</v>
      </c>
      <c r="K37" s="22"/>
      <c r="L37" s="22"/>
      <c r="M37" s="22"/>
      <c r="N37" s="22"/>
      <c r="O37" s="22"/>
      <c r="P37" s="22"/>
    </row>
    <row r="38" spans="1:16" ht="39" customHeight="1" x14ac:dyDescent="0.15">
      <c r="A38" s="22"/>
      <c r="B38" s="35"/>
      <c r="C38" s="1238" t="s">
        <v>564</v>
      </c>
      <c r="D38" s="1239"/>
      <c r="E38" s="1240"/>
      <c r="F38" s="36">
        <v>0.55000000000000004</v>
      </c>
      <c r="G38" s="37">
        <v>0.52</v>
      </c>
      <c r="H38" s="37">
        <v>0.8</v>
      </c>
      <c r="I38" s="37">
        <v>0.92</v>
      </c>
      <c r="J38" s="38">
        <v>1.21</v>
      </c>
      <c r="K38" s="22"/>
      <c r="L38" s="22"/>
      <c r="M38" s="22"/>
      <c r="N38" s="22"/>
      <c r="O38" s="22"/>
      <c r="P38" s="22"/>
    </row>
    <row r="39" spans="1:16" ht="39" customHeight="1" x14ac:dyDescent="0.15">
      <c r="A39" s="22"/>
      <c r="B39" s="35"/>
      <c r="C39" s="1238" t="s">
        <v>565</v>
      </c>
      <c r="D39" s="1239"/>
      <c r="E39" s="1240"/>
      <c r="F39" s="36">
        <v>0.56000000000000005</v>
      </c>
      <c r="G39" s="37">
        <v>0.57999999999999996</v>
      </c>
      <c r="H39" s="37">
        <v>0.64</v>
      </c>
      <c r="I39" s="37">
        <v>0.69</v>
      </c>
      <c r="J39" s="38">
        <v>0.69</v>
      </c>
      <c r="K39" s="22"/>
      <c r="L39" s="22"/>
      <c r="M39" s="22"/>
      <c r="N39" s="22"/>
      <c r="O39" s="22"/>
      <c r="P39" s="22"/>
    </row>
    <row r="40" spans="1:16" ht="39" customHeight="1" x14ac:dyDescent="0.15">
      <c r="A40" s="22"/>
      <c r="B40" s="35"/>
      <c r="C40" s="1238" t="s">
        <v>566</v>
      </c>
      <c r="D40" s="1239"/>
      <c r="E40" s="1240"/>
      <c r="F40" s="36">
        <v>0.08</v>
      </c>
      <c r="G40" s="37">
        <v>7.0000000000000007E-2</v>
      </c>
      <c r="H40" s="37">
        <v>0.09</v>
      </c>
      <c r="I40" s="37">
        <v>0.09</v>
      </c>
      <c r="J40" s="38">
        <v>0.1</v>
      </c>
      <c r="K40" s="22"/>
      <c r="L40" s="22"/>
      <c r="M40" s="22"/>
      <c r="N40" s="22"/>
      <c r="O40" s="22"/>
      <c r="P40" s="22"/>
    </row>
    <row r="41" spans="1:16" ht="39" customHeight="1" x14ac:dyDescent="0.15">
      <c r="A41" s="22"/>
      <c r="B41" s="35"/>
      <c r="C41" s="1238" t="s">
        <v>567</v>
      </c>
      <c r="D41" s="1239"/>
      <c r="E41" s="1240"/>
      <c r="F41" s="36">
        <v>0.01</v>
      </c>
      <c r="G41" s="37">
        <v>7.0000000000000007E-2</v>
      </c>
      <c r="H41" s="37">
        <v>0.05</v>
      </c>
      <c r="I41" s="37">
        <v>0.08</v>
      </c>
      <c r="J41" s="38">
        <v>7.0000000000000007E-2</v>
      </c>
      <c r="K41" s="22"/>
      <c r="L41" s="22"/>
      <c r="M41" s="22"/>
      <c r="N41" s="22"/>
      <c r="O41" s="22"/>
      <c r="P41" s="22"/>
    </row>
    <row r="42" spans="1:16" ht="39" customHeight="1" x14ac:dyDescent="0.15">
      <c r="A42" s="22"/>
      <c r="B42" s="39"/>
      <c r="C42" s="1238" t="s">
        <v>568</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569</v>
      </c>
      <c r="D43" s="1242"/>
      <c r="E43" s="1243"/>
      <c r="F43" s="41">
        <v>0.31</v>
      </c>
      <c r="G43" s="42">
        <v>0.06</v>
      </c>
      <c r="H43" s="42">
        <v>0.08</v>
      </c>
      <c r="I43" s="42">
        <v>0.14000000000000001</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ZlDMIowHbF5EikK30Wc5RhIVwoaq3M1vlroXtbNwRmaJgND9UeLpb4Og3IWzku9mUrxG9lVfSCD8fzj+0iGug==" saltValue="R26SPjkt2eCNkn6KSsoT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7154</v>
      </c>
      <c r="L45" s="60">
        <v>6872</v>
      </c>
      <c r="M45" s="60">
        <v>6381</v>
      </c>
      <c r="N45" s="60">
        <v>6491</v>
      </c>
      <c r="O45" s="61">
        <v>6408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48"/>
      <c r="C47" s="1249"/>
      <c r="D47" s="62"/>
      <c r="E47" s="1254" t="s">
        <v>14</v>
      </c>
      <c r="F47" s="1254"/>
      <c r="G47" s="1254"/>
      <c r="H47" s="1254"/>
      <c r="I47" s="1254"/>
      <c r="J47" s="1255"/>
      <c r="K47" s="63">
        <v>117</v>
      </c>
      <c r="L47" s="64">
        <v>117</v>
      </c>
      <c r="M47" s="64">
        <v>117</v>
      </c>
      <c r="N47" s="64">
        <v>107</v>
      </c>
      <c r="O47" s="65">
        <v>40</v>
      </c>
      <c r="P47" s="48"/>
      <c r="Q47" s="48"/>
      <c r="R47" s="48"/>
      <c r="S47" s="48"/>
      <c r="T47" s="48"/>
      <c r="U47" s="48"/>
    </row>
    <row r="48" spans="1:21" ht="30.75" customHeight="1" x14ac:dyDescent="0.15">
      <c r="A48" s="48"/>
      <c r="B48" s="1248"/>
      <c r="C48" s="1249"/>
      <c r="D48" s="62"/>
      <c r="E48" s="1254" t="s">
        <v>15</v>
      </c>
      <c r="F48" s="1254"/>
      <c r="G48" s="1254"/>
      <c r="H48" s="1254"/>
      <c r="I48" s="1254"/>
      <c r="J48" s="1255"/>
      <c r="K48" s="63">
        <v>2919</v>
      </c>
      <c r="L48" s="64">
        <v>2980</v>
      </c>
      <c r="M48" s="64">
        <v>2942</v>
      </c>
      <c r="N48" s="64">
        <v>2884</v>
      </c>
      <c r="O48" s="65">
        <v>2945</v>
      </c>
      <c r="P48" s="48"/>
      <c r="Q48" s="48"/>
      <c r="R48" s="48"/>
      <c r="S48" s="48"/>
      <c r="T48" s="48"/>
      <c r="U48" s="48"/>
    </row>
    <row r="49" spans="1:21" ht="30.75" customHeight="1" x14ac:dyDescent="0.15">
      <c r="A49" s="48"/>
      <c r="B49" s="1248"/>
      <c r="C49" s="1249"/>
      <c r="D49" s="62"/>
      <c r="E49" s="1254" t="s">
        <v>16</v>
      </c>
      <c r="F49" s="1254"/>
      <c r="G49" s="1254"/>
      <c r="H49" s="1254"/>
      <c r="I49" s="1254"/>
      <c r="J49" s="1255"/>
      <c r="K49" s="63">
        <v>778</v>
      </c>
      <c r="L49" s="64">
        <v>825</v>
      </c>
      <c r="M49" s="64">
        <v>843</v>
      </c>
      <c r="N49" s="64">
        <v>967</v>
      </c>
      <c r="O49" s="65">
        <v>949</v>
      </c>
      <c r="P49" s="48"/>
      <c r="Q49" s="48"/>
      <c r="R49" s="48"/>
      <c r="S49" s="48"/>
      <c r="T49" s="48"/>
      <c r="U49" s="48"/>
    </row>
    <row r="50" spans="1:21" ht="30.75" customHeight="1" x14ac:dyDescent="0.15">
      <c r="A50" s="48"/>
      <c r="B50" s="1248"/>
      <c r="C50" s="1249"/>
      <c r="D50" s="62"/>
      <c r="E50" s="1254" t="s">
        <v>17</v>
      </c>
      <c r="F50" s="1254"/>
      <c r="G50" s="1254"/>
      <c r="H50" s="1254"/>
      <c r="I50" s="1254"/>
      <c r="J50" s="1255"/>
      <c r="K50" s="63">
        <v>19</v>
      </c>
      <c r="L50" s="64">
        <v>19</v>
      </c>
      <c r="M50" s="64" t="s">
        <v>511</v>
      </c>
      <c r="N50" s="64" t="s">
        <v>511</v>
      </c>
      <c r="O50" s="65" t="s">
        <v>511</v>
      </c>
      <c r="P50" s="48"/>
      <c r="Q50" s="48"/>
      <c r="R50" s="48"/>
      <c r="S50" s="48"/>
      <c r="T50" s="48"/>
      <c r="U50" s="48"/>
    </row>
    <row r="51" spans="1:21" ht="30.75" customHeight="1" x14ac:dyDescent="0.15">
      <c r="A51" s="48"/>
      <c r="B51" s="1250"/>
      <c r="C51" s="1251"/>
      <c r="D51" s="66"/>
      <c r="E51" s="1254" t="s">
        <v>18</v>
      </c>
      <c r="F51" s="1254"/>
      <c r="G51" s="1254"/>
      <c r="H51" s="1254"/>
      <c r="I51" s="1254"/>
      <c r="J51" s="1255"/>
      <c r="K51" s="63">
        <v>3</v>
      </c>
      <c r="L51" s="64">
        <v>5</v>
      </c>
      <c r="M51" s="64">
        <v>3</v>
      </c>
      <c r="N51" s="64">
        <v>0</v>
      </c>
      <c r="O51" s="65" t="s">
        <v>511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8316</v>
      </c>
      <c r="L52" s="64">
        <v>8221</v>
      </c>
      <c r="M52" s="64">
        <v>7992</v>
      </c>
      <c r="N52" s="64">
        <v>7783</v>
      </c>
      <c r="O52" s="65">
        <v>7639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2674</v>
      </c>
      <c r="L53" s="69">
        <v>2597</v>
      </c>
      <c r="M53" s="69">
        <v>2294</v>
      </c>
      <c r="N53" s="69">
        <v>2666</v>
      </c>
      <c r="O53" s="70">
        <v>2703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v>791.4</v>
      </c>
      <c r="L57" s="83">
        <v>1132.8399999999999</v>
      </c>
      <c r="M57" s="83">
        <v>1474.26</v>
      </c>
      <c r="N57" s="83">
        <v>1815.68</v>
      </c>
      <c r="O57" s="84">
        <v>420</v>
      </c>
    </row>
    <row r="58" spans="1:21" ht="31.5" customHeight="1" thickBot="1" x14ac:dyDescent="0.2">
      <c r="B58" s="1264"/>
      <c r="C58" s="1265"/>
      <c r="D58" s="1269" t="s">
        <v>27</v>
      </c>
      <c r="E58" s="1270"/>
      <c r="F58" s="1270"/>
      <c r="G58" s="1270"/>
      <c r="H58" s="1270"/>
      <c r="I58" s="1270"/>
      <c r="J58" s="1271"/>
      <c r="K58" s="85">
        <v>206.90299999999999</v>
      </c>
      <c r="L58" s="86">
        <v>263.80700000000002</v>
      </c>
      <c r="M58" s="86">
        <v>320.70999999999998</v>
      </c>
      <c r="N58" s="86">
        <v>377.613</v>
      </c>
      <c r="O58" s="87">
        <v>140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lhNkl1Iggq08a2qWXcc23CjNDUIk/j52LF/GNLC7GdmVuh0kQEeXrYM+c91bQDEZmbgb1xI+xADo6iXPnE7Jg==" saltValue="pgvXAArfmpNT8x1zvZj3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2" t="s">
        <v>30</v>
      </c>
      <c r="C41" s="1273"/>
      <c r="D41" s="101"/>
      <c r="E41" s="1278" t="s">
        <v>31</v>
      </c>
      <c r="F41" s="1278"/>
      <c r="G41" s="1278"/>
      <c r="H41" s="1279"/>
      <c r="I41" s="102">
        <v>62533</v>
      </c>
      <c r="J41" s="103">
        <v>62039</v>
      </c>
      <c r="K41" s="103">
        <v>61803</v>
      </c>
      <c r="L41" s="103">
        <v>57456</v>
      </c>
      <c r="M41" s="104">
        <v>54742</v>
      </c>
    </row>
    <row r="42" spans="2:13" ht="27.75" customHeight="1" x14ac:dyDescent="0.15">
      <c r="B42" s="1274"/>
      <c r="C42" s="1275"/>
      <c r="D42" s="105"/>
      <c r="E42" s="1280" t="s">
        <v>32</v>
      </c>
      <c r="F42" s="1280"/>
      <c r="G42" s="1280"/>
      <c r="H42" s="1281"/>
      <c r="I42" s="106">
        <v>130</v>
      </c>
      <c r="J42" s="107">
        <v>111</v>
      </c>
      <c r="K42" s="107">
        <v>111</v>
      </c>
      <c r="L42" s="107">
        <v>111</v>
      </c>
      <c r="M42" s="108">
        <v>111</v>
      </c>
    </row>
    <row r="43" spans="2:13" ht="27.75" customHeight="1" x14ac:dyDescent="0.15">
      <c r="B43" s="1274"/>
      <c r="C43" s="1275"/>
      <c r="D43" s="105"/>
      <c r="E43" s="1280" t="s">
        <v>33</v>
      </c>
      <c r="F43" s="1280"/>
      <c r="G43" s="1280"/>
      <c r="H43" s="1281"/>
      <c r="I43" s="106">
        <v>47460</v>
      </c>
      <c r="J43" s="107">
        <v>46114</v>
      </c>
      <c r="K43" s="107">
        <v>43832</v>
      </c>
      <c r="L43" s="107">
        <v>41300</v>
      </c>
      <c r="M43" s="108">
        <v>38845</v>
      </c>
    </row>
    <row r="44" spans="2:13" ht="27.75" customHeight="1" x14ac:dyDescent="0.15">
      <c r="B44" s="1274"/>
      <c r="C44" s="1275"/>
      <c r="D44" s="105"/>
      <c r="E44" s="1280" t="s">
        <v>34</v>
      </c>
      <c r="F44" s="1280"/>
      <c r="G44" s="1280"/>
      <c r="H44" s="1281"/>
      <c r="I44" s="106">
        <v>10354</v>
      </c>
      <c r="J44" s="107">
        <v>12716</v>
      </c>
      <c r="K44" s="107">
        <v>12490</v>
      </c>
      <c r="L44" s="107">
        <v>12579</v>
      </c>
      <c r="M44" s="108">
        <v>12060</v>
      </c>
    </row>
    <row r="45" spans="2:13" ht="27.75" customHeight="1" x14ac:dyDescent="0.15">
      <c r="B45" s="1274"/>
      <c r="C45" s="1275"/>
      <c r="D45" s="105"/>
      <c r="E45" s="1280" t="s">
        <v>35</v>
      </c>
      <c r="F45" s="1280"/>
      <c r="G45" s="1280"/>
      <c r="H45" s="1281"/>
      <c r="I45" s="106">
        <v>6871</v>
      </c>
      <c r="J45" s="107">
        <v>6478</v>
      </c>
      <c r="K45" s="107">
        <v>6447</v>
      </c>
      <c r="L45" s="107">
        <v>6467</v>
      </c>
      <c r="M45" s="108">
        <v>6114</v>
      </c>
    </row>
    <row r="46" spans="2:13" ht="27.75" customHeight="1" x14ac:dyDescent="0.15">
      <c r="B46" s="1274"/>
      <c r="C46" s="1275"/>
      <c r="D46" s="109"/>
      <c r="E46" s="1280" t="s">
        <v>36</v>
      </c>
      <c r="F46" s="1280"/>
      <c r="G46" s="1280"/>
      <c r="H46" s="1281"/>
      <c r="I46" s="106" t="s">
        <v>511</v>
      </c>
      <c r="J46" s="107" t="s">
        <v>511</v>
      </c>
      <c r="K46" s="107">
        <v>7</v>
      </c>
      <c r="L46" s="107" t="s">
        <v>511</v>
      </c>
      <c r="M46" s="108" t="s">
        <v>511</v>
      </c>
    </row>
    <row r="47" spans="2:13" ht="27.75" customHeight="1" x14ac:dyDescent="0.15">
      <c r="B47" s="1274"/>
      <c r="C47" s="1275"/>
      <c r="D47" s="110"/>
      <c r="E47" s="1282" t="s">
        <v>37</v>
      </c>
      <c r="F47" s="1283"/>
      <c r="G47" s="1283"/>
      <c r="H47" s="1284"/>
      <c r="I47" s="106" t="s">
        <v>511</v>
      </c>
      <c r="J47" s="107" t="s">
        <v>511</v>
      </c>
      <c r="K47" s="107" t="s">
        <v>511</v>
      </c>
      <c r="L47" s="107" t="s">
        <v>511</v>
      </c>
      <c r="M47" s="108" t="s">
        <v>511</v>
      </c>
    </row>
    <row r="48" spans="2:13" ht="27.75" customHeight="1" x14ac:dyDescent="0.15">
      <c r="B48" s="1274"/>
      <c r="C48" s="1275"/>
      <c r="D48" s="105"/>
      <c r="E48" s="1280" t="s">
        <v>38</v>
      </c>
      <c r="F48" s="1280"/>
      <c r="G48" s="1280"/>
      <c r="H48" s="1281"/>
      <c r="I48" s="106" t="s">
        <v>511</v>
      </c>
      <c r="J48" s="107" t="s">
        <v>511</v>
      </c>
      <c r="K48" s="107" t="s">
        <v>511</v>
      </c>
      <c r="L48" s="107" t="s">
        <v>511</v>
      </c>
      <c r="M48" s="108" t="s">
        <v>511</v>
      </c>
    </row>
    <row r="49" spans="2:13" ht="27.75" customHeight="1" x14ac:dyDescent="0.15">
      <c r="B49" s="1276"/>
      <c r="C49" s="1277"/>
      <c r="D49" s="105"/>
      <c r="E49" s="1280" t="s">
        <v>39</v>
      </c>
      <c r="F49" s="1280"/>
      <c r="G49" s="1280"/>
      <c r="H49" s="1281"/>
      <c r="I49" s="106" t="s">
        <v>511</v>
      </c>
      <c r="J49" s="107" t="s">
        <v>511</v>
      </c>
      <c r="K49" s="107" t="s">
        <v>511</v>
      </c>
      <c r="L49" s="107" t="s">
        <v>511</v>
      </c>
      <c r="M49" s="108" t="s">
        <v>511</v>
      </c>
    </row>
    <row r="50" spans="2:13" ht="27.75" customHeight="1" x14ac:dyDescent="0.15">
      <c r="B50" s="1285" t="s">
        <v>40</v>
      </c>
      <c r="C50" s="1286"/>
      <c r="D50" s="111"/>
      <c r="E50" s="1280" t="s">
        <v>41</v>
      </c>
      <c r="F50" s="1280"/>
      <c r="G50" s="1280"/>
      <c r="H50" s="1281"/>
      <c r="I50" s="106">
        <v>16416</v>
      </c>
      <c r="J50" s="107">
        <v>17408</v>
      </c>
      <c r="K50" s="107">
        <v>19360</v>
      </c>
      <c r="L50" s="107">
        <v>18602</v>
      </c>
      <c r="M50" s="108">
        <v>18836</v>
      </c>
    </row>
    <row r="51" spans="2:13" ht="27.75" customHeight="1" x14ac:dyDescent="0.15">
      <c r="B51" s="1274"/>
      <c r="C51" s="1275"/>
      <c r="D51" s="105"/>
      <c r="E51" s="1280" t="s">
        <v>42</v>
      </c>
      <c r="F51" s="1280"/>
      <c r="G51" s="1280"/>
      <c r="H51" s="1281"/>
      <c r="I51" s="106">
        <v>1972</v>
      </c>
      <c r="J51" s="107">
        <v>1428</v>
      </c>
      <c r="K51" s="107">
        <v>1296</v>
      </c>
      <c r="L51" s="107">
        <v>1133</v>
      </c>
      <c r="M51" s="108">
        <v>1003</v>
      </c>
    </row>
    <row r="52" spans="2:13" ht="27.75" customHeight="1" x14ac:dyDescent="0.15">
      <c r="B52" s="1276"/>
      <c r="C52" s="1277"/>
      <c r="D52" s="105"/>
      <c r="E52" s="1280" t="s">
        <v>43</v>
      </c>
      <c r="F52" s="1280"/>
      <c r="G52" s="1280"/>
      <c r="H52" s="1281"/>
      <c r="I52" s="106">
        <v>85242</v>
      </c>
      <c r="J52" s="107">
        <v>84276</v>
      </c>
      <c r="K52" s="107">
        <v>82558</v>
      </c>
      <c r="L52" s="107">
        <v>79620</v>
      </c>
      <c r="M52" s="108">
        <v>76621</v>
      </c>
    </row>
    <row r="53" spans="2:13" ht="27.75" customHeight="1" thickBot="1" x14ac:dyDescent="0.2">
      <c r="B53" s="1287" t="s">
        <v>44</v>
      </c>
      <c r="C53" s="1288"/>
      <c r="D53" s="112"/>
      <c r="E53" s="1289" t="s">
        <v>45</v>
      </c>
      <c r="F53" s="1289"/>
      <c r="G53" s="1289"/>
      <c r="H53" s="1290"/>
      <c r="I53" s="113">
        <v>23718</v>
      </c>
      <c r="J53" s="114">
        <v>24345</v>
      </c>
      <c r="K53" s="114">
        <v>21476</v>
      </c>
      <c r="L53" s="114">
        <v>18557</v>
      </c>
      <c r="M53" s="115">
        <v>15412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wrAeid0k/JsObsU69UvB6EaGZXtBj2wVTk5cXZCS9gbL54FzpYLbXq48OS5+gTJLIJXpb6ueor9x92XJRm+KQ==" saltValue="HAnasT9JkYDEhlePNyLX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BreakPreview"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12184</v>
      </c>
      <c r="G55" s="127">
        <v>5653</v>
      </c>
      <c r="H55" s="128">
        <v>5275</v>
      </c>
    </row>
    <row r="56" spans="2:8" ht="52.5" customHeight="1" x14ac:dyDescent="0.15">
      <c r="B56" s="129"/>
      <c r="C56" s="1301" t="s">
        <v>49</v>
      </c>
      <c r="D56" s="1301"/>
      <c r="E56" s="1302"/>
      <c r="F56" s="130">
        <v>2366</v>
      </c>
      <c r="G56" s="130">
        <v>2106</v>
      </c>
      <c r="H56" s="131">
        <v>1946</v>
      </c>
    </row>
    <row r="57" spans="2:8" ht="53.25" customHeight="1" x14ac:dyDescent="0.15">
      <c r="B57" s="129"/>
      <c r="C57" s="1303" t="s">
        <v>50</v>
      </c>
      <c r="D57" s="1303"/>
      <c r="E57" s="1304"/>
      <c r="F57" s="132">
        <v>6091</v>
      </c>
      <c r="G57" s="132">
        <v>13218</v>
      </c>
      <c r="H57" s="133">
        <v>13130</v>
      </c>
    </row>
    <row r="58" spans="2:8" ht="45.75" customHeight="1" x14ac:dyDescent="0.15">
      <c r="B58" s="134"/>
      <c r="C58" s="1291" t="s">
        <v>595</v>
      </c>
      <c r="D58" s="1292"/>
      <c r="E58" s="1293"/>
      <c r="F58" s="135"/>
      <c r="G58" s="135">
        <v>7180</v>
      </c>
      <c r="H58" s="136">
        <v>7606.6624350000002</v>
      </c>
    </row>
    <row r="59" spans="2:8" ht="45.75" customHeight="1" x14ac:dyDescent="0.15">
      <c r="B59" s="134"/>
      <c r="C59" s="1291" t="s">
        <v>596</v>
      </c>
      <c r="D59" s="1292"/>
      <c r="E59" s="1293"/>
      <c r="F59" s="135">
        <v>4073.32206</v>
      </c>
      <c r="G59" s="135">
        <v>4034.4884029999998</v>
      </c>
      <c r="H59" s="136">
        <v>3508.8936749999998</v>
      </c>
    </row>
    <row r="60" spans="2:8" ht="45.75" customHeight="1" x14ac:dyDescent="0.15">
      <c r="B60" s="134"/>
      <c r="C60" s="1291" t="s">
        <v>597</v>
      </c>
      <c r="D60" s="1292"/>
      <c r="E60" s="1293"/>
      <c r="F60" s="135">
        <v>1196.6301040000001</v>
      </c>
      <c r="G60" s="135">
        <v>1196.6301040000001</v>
      </c>
      <c r="H60" s="136">
        <v>1196.6301040000001</v>
      </c>
    </row>
    <row r="61" spans="2:8" ht="45.75" customHeight="1" x14ac:dyDescent="0.15">
      <c r="B61" s="134"/>
      <c r="C61" s="1291" t="s">
        <v>598</v>
      </c>
      <c r="D61" s="1292"/>
      <c r="E61" s="1293"/>
      <c r="F61" s="135">
        <v>513.52489300000002</v>
      </c>
      <c r="G61" s="135">
        <v>514.29306899999995</v>
      </c>
      <c r="H61" s="136">
        <v>517.28362800000002</v>
      </c>
    </row>
    <row r="62" spans="2:8" ht="45.75" customHeight="1" thickBot="1" x14ac:dyDescent="0.2">
      <c r="B62" s="137"/>
      <c r="C62" s="1294" t="s">
        <v>599</v>
      </c>
      <c r="D62" s="1295"/>
      <c r="E62" s="1296"/>
      <c r="F62" s="138">
        <v>149.09964500000001</v>
      </c>
      <c r="G62" s="138">
        <v>144.13164499999999</v>
      </c>
      <c r="H62" s="139">
        <v>132.53664499999999</v>
      </c>
    </row>
    <row r="63" spans="2:8" ht="52.5" customHeight="1" thickBot="1" x14ac:dyDescent="0.2">
      <c r="B63" s="140"/>
      <c r="C63" s="1297" t="s">
        <v>51</v>
      </c>
      <c r="D63" s="1297"/>
      <c r="E63" s="1298"/>
      <c r="F63" s="141">
        <v>20642</v>
      </c>
      <c r="G63" s="141">
        <v>20977</v>
      </c>
      <c r="H63" s="142">
        <v>20352</v>
      </c>
    </row>
    <row r="64" spans="2:8" ht="15" customHeight="1" x14ac:dyDescent="0.15"/>
    <row r="65" ht="0" hidden="1" customHeight="1" x14ac:dyDescent="0.15"/>
    <row r="66" ht="0" hidden="1" customHeight="1" x14ac:dyDescent="0.15"/>
  </sheetData>
  <sheetProtection algorithmName="SHA-512" hashValue="pANB//O7DsgXcYVoqmCPTtikzJ9OUYkGOHxb1gh6roIHro5WqWcqQZIz3TT8HYT+HX+IRqK8A4oqvWylbYVorQ==" saltValue="DUfHeGDsTFTC/jHDkyCN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72" sqref="AN72:BO72"/>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553</v>
      </c>
      <c r="BQ50" s="1318"/>
      <c r="BR50" s="1318"/>
      <c r="BS50" s="1318"/>
      <c r="BT50" s="1318"/>
      <c r="BU50" s="1318"/>
      <c r="BV50" s="1318"/>
      <c r="BW50" s="1318"/>
      <c r="BX50" s="1318" t="s">
        <v>554</v>
      </c>
      <c r="BY50" s="1318"/>
      <c r="BZ50" s="1318"/>
      <c r="CA50" s="1318"/>
      <c r="CB50" s="1318"/>
      <c r="CC50" s="1318"/>
      <c r="CD50" s="1318"/>
      <c r="CE50" s="1318"/>
      <c r="CF50" s="1318" t="s">
        <v>555</v>
      </c>
      <c r="CG50" s="1318"/>
      <c r="CH50" s="1318"/>
      <c r="CI50" s="1318"/>
      <c r="CJ50" s="1318"/>
      <c r="CK50" s="1318"/>
      <c r="CL50" s="1318"/>
      <c r="CM50" s="1318"/>
      <c r="CN50" s="1318" t="s">
        <v>556</v>
      </c>
      <c r="CO50" s="1318"/>
      <c r="CP50" s="1318"/>
      <c r="CQ50" s="1318"/>
      <c r="CR50" s="1318"/>
      <c r="CS50" s="1318"/>
      <c r="CT50" s="1318"/>
      <c r="CU50" s="1318"/>
      <c r="CV50" s="1318" t="s">
        <v>557</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610</v>
      </c>
      <c r="AO51" s="1321"/>
      <c r="AP51" s="1321"/>
      <c r="AQ51" s="1321"/>
      <c r="AR51" s="1321"/>
      <c r="AS51" s="1321"/>
      <c r="AT51" s="1321"/>
      <c r="AU51" s="1321"/>
      <c r="AV51" s="1321"/>
      <c r="AW51" s="1321"/>
      <c r="AX51" s="1321"/>
      <c r="AY51" s="1321"/>
      <c r="AZ51" s="1321"/>
      <c r="BA51" s="1321"/>
      <c r="BB51" s="1321" t="s">
        <v>611</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112.5</v>
      </c>
      <c r="BY51" s="1319"/>
      <c r="BZ51" s="1319"/>
      <c r="CA51" s="1319"/>
      <c r="CB51" s="1319"/>
      <c r="CC51" s="1319"/>
      <c r="CD51" s="1319"/>
      <c r="CE51" s="1319"/>
      <c r="CF51" s="1319">
        <v>102.6</v>
      </c>
      <c r="CG51" s="1319"/>
      <c r="CH51" s="1319"/>
      <c r="CI51" s="1319"/>
      <c r="CJ51" s="1319"/>
      <c r="CK51" s="1319"/>
      <c r="CL51" s="1319"/>
      <c r="CM51" s="1319"/>
      <c r="CN51" s="1319">
        <v>89.4</v>
      </c>
      <c r="CO51" s="1319"/>
      <c r="CP51" s="1319"/>
      <c r="CQ51" s="1319"/>
      <c r="CR51" s="1319"/>
      <c r="CS51" s="1319"/>
      <c r="CT51" s="1319"/>
      <c r="CU51" s="1319"/>
      <c r="CV51" s="1319">
        <v>74.8</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612</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48</v>
      </c>
      <c r="BY53" s="1319"/>
      <c r="BZ53" s="1319"/>
      <c r="CA53" s="1319"/>
      <c r="CB53" s="1319"/>
      <c r="CC53" s="1319"/>
      <c r="CD53" s="1319"/>
      <c r="CE53" s="1319"/>
      <c r="CF53" s="1319">
        <v>60.6</v>
      </c>
      <c r="CG53" s="1319"/>
      <c r="CH53" s="1319"/>
      <c r="CI53" s="1319"/>
      <c r="CJ53" s="1319"/>
      <c r="CK53" s="1319"/>
      <c r="CL53" s="1319"/>
      <c r="CM53" s="1319"/>
      <c r="CN53" s="1319">
        <v>62.1</v>
      </c>
      <c r="CO53" s="1319"/>
      <c r="CP53" s="1319"/>
      <c r="CQ53" s="1319"/>
      <c r="CR53" s="1319"/>
      <c r="CS53" s="1319"/>
      <c r="CT53" s="1319"/>
      <c r="CU53" s="1319"/>
      <c r="CV53" s="1319">
        <v>63.9</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613</v>
      </c>
      <c r="AO55" s="1318"/>
      <c r="AP55" s="1318"/>
      <c r="AQ55" s="1318"/>
      <c r="AR55" s="1318"/>
      <c r="AS55" s="1318"/>
      <c r="AT55" s="1318"/>
      <c r="AU55" s="1318"/>
      <c r="AV55" s="1318"/>
      <c r="AW55" s="1318"/>
      <c r="AX55" s="1318"/>
      <c r="AY55" s="1318"/>
      <c r="AZ55" s="1318"/>
      <c r="BA55" s="1318"/>
      <c r="BB55" s="1321" t="s">
        <v>611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37.299999999999997</v>
      </c>
      <c r="BY55" s="1319"/>
      <c r="BZ55" s="1319"/>
      <c r="CA55" s="1319"/>
      <c r="CB55" s="1319"/>
      <c r="CC55" s="1319"/>
      <c r="CD55" s="1319"/>
      <c r="CE55" s="1319"/>
      <c r="CF55" s="1319">
        <v>35.299999999999997</v>
      </c>
      <c r="CG55" s="1319"/>
      <c r="CH55" s="1319"/>
      <c r="CI55" s="1319"/>
      <c r="CJ55" s="1319"/>
      <c r="CK55" s="1319"/>
      <c r="CL55" s="1319"/>
      <c r="CM55" s="1319"/>
      <c r="CN55" s="1319">
        <v>31.9</v>
      </c>
      <c r="CO55" s="1319"/>
      <c r="CP55" s="1319"/>
      <c r="CQ55" s="1319"/>
      <c r="CR55" s="1319"/>
      <c r="CS55" s="1319"/>
      <c r="CT55" s="1319"/>
      <c r="CU55" s="1319"/>
      <c r="CV55" s="1319">
        <v>24.2</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612</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55.2</v>
      </c>
      <c r="BY57" s="1319"/>
      <c r="BZ57" s="1319"/>
      <c r="CA57" s="1319"/>
      <c r="CB57" s="1319"/>
      <c r="CC57" s="1319"/>
      <c r="CD57" s="1319"/>
      <c r="CE57" s="1319"/>
      <c r="CF57" s="1319">
        <v>60.4</v>
      </c>
      <c r="CG57" s="1319"/>
      <c r="CH57" s="1319"/>
      <c r="CI57" s="1319"/>
      <c r="CJ57" s="1319"/>
      <c r="CK57" s="1319"/>
      <c r="CL57" s="1319"/>
      <c r="CM57" s="1319"/>
      <c r="CN57" s="1319">
        <v>59.3</v>
      </c>
      <c r="CO57" s="1319"/>
      <c r="CP57" s="1319"/>
      <c r="CQ57" s="1319"/>
      <c r="CR57" s="1319"/>
      <c r="CS57" s="1319"/>
      <c r="CT57" s="1319"/>
      <c r="CU57" s="1319"/>
      <c r="CV57" s="1319">
        <v>59.8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05" t="s">
        <v>615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553</v>
      </c>
      <c r="BQ72" s="1318"/>
      <c r="BR72" s="1318"/>
      <c r="BS72" s="1318"/>
      <c r="BT72" s="1318"/>
      <c r="BU72" s="1318"/>
      <c r="BV72" s="1318"/>
      <c r="BW72" s="1318"/>
      <c r="BX72" s="1318" t="s">
        <v>554</v>
      </c>
      <c r="BY72" s="1318"/>
      <c r="BZ72" s="1318"/>
      <c r="CA72" s="1318"/>
      <c r="CB72" s="1318"/>
      <c r="CC72" s="1318"/>
      <c r="CD72" s="1318"/>
      <c r="CE72" s="1318"/>
      <c r="CF72" s="1318" t="s">
        <v>555</v>
      </c>
      <c r="CG72" s="1318"/>
      <c r="CH72" s="1318"/>
      <c r="CI72" s="1318"/>
      <c r="CJ72" s="1318"/>
      <c r="CK72" s="1318"/>
      <c r="CL72" s="1318"/>
      <c r="CM72" s="1318"/>
      <c r="CN72" s="1318" t="s">
        <v>556</v>
      </c>
      <c r="CO72" s="1318"/>
      <c r="CP72" s="1318"/>
      <c r="CQ72" s="1318"/>
      <c r="CR72" s="1318"/>
      <c r="CS72" s="1318"/>
      <c r="CT72" s="1318"/>
      <c r="CU72" s="1318"/>
      <c r="CV72" s="1318" t="s">
        <v>557</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610</v>
      </c>
      <c r="AO73" s="1321"/>
      <c r="AP73" s="1321"/>
      <c r="AQ73" s="1321"/>
      <c r="AR73" s="1321"/>
      <c r="AS73" s="1321"/>
      <c r="AT73" s="1321"/>
      <c r="AU73" s="1321"/>
      <c r="AV73" s="1321"/>
      <c r="AW73" s="1321"/>
      <c r="AX73" s="1321"/>
      <c r="AY73" s="1321"/>
      <c r="AZ73" s="1321"/>
      <c r="BA73" s="1321"/>
      <c r="BB73" s="1321" t="s">
        <v>611</v>
      </c>
      <c r="BC73" s="1321"/>
      <c r="BD73" s="1321"/>
      <c r="BE73" s="1321"/>
      <c r="BF73" s="1321"/>
      <c r="BG73" s="1321"/>
      <c r="BH73" s="1321"/>
      <c r="BI73" s="1321"/>
      <c r="BJ73" s="1321"/>
      <c r="BK73" s="1321"/>
      <c r="BL73" s="1321"/>
      <c r="BM73" s="1321"/>
      <c r="BN73" s="1321"/>
      <c r="BO73" s="1321"/>
      <c r="BP73" s="1319">
        <v>110.8</v>
      </c>
      <c r="BQ73" s="1319"/>
      <c r="BR73" s="1319"/>
      <c r="BS73" s="1319"/>
      <c r="BT73" s="1319"/>
      <c r="BU73" s="1319"/>
      <c r="BV73" s="1319"/>
      <c r="BW73" s="1319"/>
      <c r="BX73" s="1319">
        <v>112.5</v>
      </c>
      <c r="BY73" s="1319"/>
      <c r="BZ73" s="1319"/>
      <c r="CA73" s="1319"/>
      <c r="CB73" s="1319"/>
      <c r="CC73" s="1319"/>
      <c r="CD73" s="1319"/>
      <c r="CE73" s="1319"/>
      <c r="CF73" s="1319">
        <v>102.6</v>
      </c>
      <c r="CG73" s="1319"/>
      <c r="CH73" s="1319"/>
      <c r="CI73" s="1319"/>
      <c r="CJ73" s="1319"/>
      <c r="CK73" s="1319"/>
      <c r="CL73" s="1319"/>
      <c r="CM73" s="1319"/>
      <c r="CN73" s="1319">
        <v>89.4</v>
      </c>
      <c r="CO73" s="1319"/>
      <c r="CP73" s="1319"/>
      <c r="CQ73" s="1319"/>
      <c r="CR73" s="1319"/>
      <c r="CS73" s="1319"/>
      <c r="CT73" s="1319"/>
      <c r="CU73" s="1319"/>
      <c r="CV73" s="1319">
        <v>74.8</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616</v>
      </c>
      <c r="BC75" s="1321"/>
      <c r="BD75" s="1321"/>
      <c r="BE75" s="1321"/>
      <c r="BF75" s="1321"/>
      <c r="BG75" s="1321"/>
      <c r="BH75" s="1321"/>
      <c r="BI75" s="1321"/>
      <c r="BJ75" s="1321"/>
      <c r="BK75" s="1321"/>
      <c r="BL75" s="1321"/>
      <c r="BM75" s="1321"/>
      <c r="BN75" s="1321"/>
      <c r="BO75" s="1321"/>
      <c r="BP75" s="1319">
        <v>13.9</v>
      </c>
      <c r="BQ75" s="1319"/>
      <c r="BR75" s="1319"/>
      <c r="BS75" s="1319"/>
      <c r="BT75" s="1319"/>
      <c r="BU75" s="1319"/>
      <c r="BV75" s="1319"/>
      <c r="BW75" s="1319"/>
      <c r="BX75" s="1319">
        <v>12.6</v>
      </c>
      <c r="BY75" s="1319"/>
      <c r="BZ75" s="1319"/>
      <c r="CA75" s="1319"/>
      <c r="CB75" s="1319"/>
      <c r="CC75" s="1319"/>
      <c r="CD75" s="1319"/>
      <c r="CE75" s="1319"/>
      <c r="CF75" s="1319">
        <v>11.8</v>
      </c>
      <c r="CG75" s="1319"/>
      <c r="CH75" s="1319"/>
      <c r="CI75" s="1319"/>
      <c r="CJ75" s="1319"/>
      <c r="CK75" s="1319"/>
      <c r="CL75" s="1319"/>
      <c r="CM75" s="1319"/>
      <c r="CN75" s="1319">
        <v>11.9</v>
      </c>
      <c r="CO75" s="1319"/>
      <c r="CP75" s="1319"/>
      <c r="CQ75" s="1319"/>
      <c r="CR75" s="1319"/>
      <c r="CS75" s="1319"/>
      <c r="CT75" s="1319"/>
      <c r="CU75" s="1319"/>
      <c r="CV75" s="1319">
        <v>12.3</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613</v>
      </c>
      <c r="AO77" s="1318"/>
      <c r="AP77" s="1318"/>
      <c r="AQ77" s="1318"/>
      <c r="AR77" s="1318"/>
      <c r="AS77" s="1318"/>
      <c r="AT77" s="1318"/>
      <c r="AU77" s="1318"/>
      <c r="AV77" s="1318"/>
      <c r="AW77" s="1318"/>
      <c r="AX77" s="1318"/>
      <c r="AY77" s="1318"/>
      <c r="AZ77" s="1318"/>
      <c r="BA77" s="1318"/>
      <c r="BB77" s="1321" t="s">
        <v>611</v>
      </c>
      <c r="BC77" s="1321"/>
      <c r="BD77" s="1321"/>
      <c r="BE77" s="1321"/>
      <c r="BF77" s="1321"/>
      <c r="BG77" s="1321"/>
      <c r="BH77" s="1321"/>
      <c r="BI77" s="1321"/>
      <c r="BJ77" s="1321"/>
      <c r="BK77" s="1321"/>
      <c r="BL77" s="1321"/>
      <c r="BM77" s="1321"/>
      <c r="BN77" s="1321"/>
      <c r="BO77" s="1321"/>
      <c r="BP77" s="1319">
        <v>45.9</v>
      </c>
      <c r="BQ77" s="1319"/>
      <c r="BR77" s="1319"/>
      <c r="BS77" s="1319"/>
      <c r="BT77" s="1319"/>
      <c r="BU77" s="1319"/>
      <c r="BV77" s="1319"/>
      <c r="BW77" s="1319"/>
      <c r="BX77" s="1319">
        <v>37.299999999999997</v>
      </c>
      <c r="BY77" s="1319"/>
      <c r="BZ77" s="1319"/>
      <c r="CA77" s="1319"/>
      <c r="CB77" s="1319"/>
      <c r="CC77" s="1319"/>
      <c r="CD77" s="1319"/>
      <c r="CE77" s="1319"/>
      <c r="CF77" s="1319">
        <v>35.299999999999997</v>
      </c>
      <c r="CG77" s="1319"/>
      <c r="CH77" s="1319"/>
      <c r="CI77" s="1319"/>
      <c r="CJ77" s="1319"/>
      <c r="CK77" s="1319"/>
      <c r="CL77" s="1319"/>
      <c r="CM77" s="1319"/>
      <c r="CN77" s="1319">
        <v>31.9</v>
      </c>
      <c r="CO77" s="1319"/>
      <c r="CP77" s="1319"/>
      <c r="CQ77" s="1319"/>
      <c r="CR77" s="1319"/>
      <c r="CS77" s="1319"/>
      <c r="CT77" s="1319"/>
      <c r="CU77" s="1319"/>
      <c r="CV77" s="1319">
        <v>24.2</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616</v>
      </c>
      <c r="BC79" s="1321"/>
      <c r="BD79" s="1321"/>
      <c r="BE79" s="1321"/>
      <c r="BF79" s="1321"/>
      <c r="BG79" s="1321"/>
      <c r="BH79" s="1321"/>
      <c r="BI79" s="1321"/>
      <c r="BJ79" s="1321"/>
      <c r="BK79" s="1321"/>
      <c r="BL79" s="1321"/>
      <c r="BM79" s="1321"/>
      <c r="BN79" s="1321"/>
      <c r="BO79" s="1321"/>
      <c r="BP79" s="1319">
        <v>8.8000000000000007</v>
      </c>
      <c r="BQ79" s="1319"/>
      <c r="BR79" s="1319"/>
      <c r="BS79" s="1319"/>
      <c r="BT79" s="1319"/>
      <c r="BU79" s="1319"/>
      <c r="BV79" s="1319"/>
      <c r="BW79" s="1319"/>
      <c r="BX79" s="1319">
        <v>7.8</v>
      </c>
      <c r="BY79" s="1319"/>
      <c r="BZ79" s="1319"/>
      <c r="CA79" s="1319"/>
      <c r="CB79" s="1319"/>
      <c r="CC79" s="1319"/>
      <c r="CD79" s="1319"/>
      <c r="CE79" s="1319"/>
      <c r="CF79" s="1319">
        <v>6.9</v>
      </c>
      <c r="CG79" s="1319"/>
      <c r="CH79" s="1319"/>
      <c r="CI79" s="1319"/>
      <c r="CJ79" s="1319"/>
      <c r="CK79" s="1319"/>
      <c r="CL79" s="1319"/>
      <c r="CM79" s="1319"/>
      <c r="CN79" s="1319">
        <v>6.6</v>
      </c>
      <c r="CO79" s="1319"/>
      <c r="CP79" s="1319"/>
      <c r="CQ79" s="1319"/>
      <c r="CR79" s="1319"/>
      <c r="CS79" s="1319"/>
      <c r="CT79" s="1319"/>
      <c r="CU79" s="1319"/>
      <c r="CV79" s="1319">
        <v>6.4</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3Jx88WI8P2/wl7HnNK2ZaEIWgRmllb0jfTmDemd2+YnJZr2yu6jOgBAgUX+ps5EoG7jbmcNIA8vStrLMO1G5Q==" saltValue="wAf1Ef+DX45MS8HA4Da2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72" sqref="AN72:BO7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BiW6nnQTSCs+yP/C7MqpiUn5q7M1TjyxQJ/hPucjMy262i9CA1tabzQxBt6vN/m5MozgaKUjuIF9almW71fGg==" saltValue="ZWg00dme13sV6pqoucDcq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72" sqref="AN72:BO7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I/KIa5HzjrC7jQUKvoXYNP/FDLWy6MmZk374v+dM0ARFvxWuj4BDuAFXInyxtYLuZTmVo3eDBCzuslZWwl5jg==" saltValue="Ib0Na1/ulCfrAwLuiyLS1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75153</v>
      </c>
      <c r="E3" s="161"/>
      <c r="F3" s="162">
        <v>66255</v>
      </c>
      <c r="G3" s="163"/>
      <c r="H3" s="164"/>
    </row>
    <row r="4" spans="1:8" x14ac:dyDescent="0.15">
      <c r="A4" s="165"/>
      <c r="B4" s="166"/>
      <c r="C4" s="167"/>
      <c r="D4" s="168">
        <v>49636</v>
      </c>
      <c r="E4" s="169"/>
      <c r="F4" s="170">
        <v>31822</v>
      </c>
      <c r="G4" s="171"/>
      <c r="H4" s="172"/>
    </row>
    <row r="5" spans="1:8" x14ac:dyDescent="0.15">
      <c r="A5" s="153" t="s">
        <v>545</v>
      </c>
      <c r="B5" s="158"/>
      <c r="C5" s="159"/>
      <c r="D5" s="160">
        <v>65680</v>
      </c>
      <c r="E5" s="161"/>
      <c r="F5" s="162">
        <v>54227</v>
      </c>
      <c r="G5" s="163"/>
      <c r="H5" s="164"/>
    </row>
    <row r="6" spans="1:8" x14ac:dyDescent="0.15">
      <c r="A6" s="165"/>
      <c r="B6" s="166"/>
      <c r="C6" s="167"/>
      <c r="D6" s="168">
        <v>51432</v>
      </c>
      <c r="E6" s="169"/>
      <c r="F6" s="170">
        <v>29694</v>
      </c>
      <c r="G6" s="171"/>
      <c r="H6" s="172"/>
    </row>
    <row r="7" spans="1:8" x14ac:dyDescent="0.15">
      <c r="A7" s="153" t="s">
        <v>546</v>
      </c>
      <c r="B7" s="158"/>
      <c r="C7" s="159"/>
      <c r="D7" s="160">
        <v>67083</v>
      </c>
      <c r="E7" s="161"/>
      <c r="F7" s="162">
        <v>44504</v>
      </c>
      <c r="G7" s="163"/>
      <c r="H7" s="164"/>
    </row>
    <row r="8" spans="1:8" x14ac:dyDescent="0.15">
      <c r="A8" s="165"/>
      <c r="B8" s="166"/>
      <c r="C8" s="167"/>
      <c r="D8" s="168">
        <v>49801</v>
      </c>
      <c r="E8" s="169"/>
      <c r="F8" s="170">
        <v>25876</v>
      </c>
      <c r="G8" s="171"/>
      <c r="H8" s="172"/>
    </row>
    <row r="9" spans="1:8" x14ac:dyDescent="0.15">
      <c r="A9" s="153" t="s">
        <v>547</v>
      </c>
      <c r="B9" s="158"/>
      <c r="C9" s="159"/>
      <c r="D9" s="160">
        <v>68146</v>
      </c>
      <c r="E9" s="161"/>
      <c r="F9" s="162">
        <v>47820</v>
      </c>
      <c r="G9" s="163"/>
      <c r="H9" s="164"/>
    </row>
    <row r="10" spans="1:8" x14ac:dyDescent="0.15">
      <c r="A10" s="165"/>
      <c r="B10" s="166"/>
      <c r="C10" s="167"/>
      <c r="D10" s="168">
        <v>46334</v>
      </c>
      <c r="E10" s="169"/>
      <c r="F10" s="170">
        <v>25855</v>
      </c>
      <c r="G10" s="171"/>
      <c r="H10" s="172"/>
    </row>
    <row r="11" spans="1:8" x14ac:dyDescent="0.15">
      <c r="A11" s="153" t="s">
        <v>548</v>
      </c>
      <c r="B11" s="158"/>
      <c r="C11" s="159"/>
      <c r="D11" s="160">
        <v>55695</v>
      </c>
      <c r="E11" s="161"/>
      <c r="F11" s="162">
        <v>41934</v>
      </c>
      <c r="G11" s="163"/>
      <c r="H11" s="164"/>
    </row>
    <row r="12" spans="1:8" x14ac:dyDescent="0.15">
      <c r="A12" s="165"/>
      <c r="B12" s="166"/>
      <c r="C12" s="173"/>
      <c r="D12" s="168">
        <v>42885</v>
      </c>
      <c r="E12" s="169"/>
      <c r="F12" s="170">
        <v>23352</v>
      </c>
      <c r="G12" s="171"/>
      <c r="H12" s="172"/>
    </row>
    <row r="13" spans="1:8" x14ac:dyDescent="0.15">
      <c r="A13" s="153"/>
      <c r="B13" s="158"/>
      <c r="C13" s="174"/>
      <c r="D13" s="175">
        <v>66351</v>
      </c>
      <c r="E13" s="176"/>
      <c r="F13" s="177">
        <v>50948</v>
      </c>
      <c r="G13" s="178"/>
      <c r="H13" s="164"/>
    </row>
    <row r="14" spans="1:8" x14ac:dyDescent="0.15">
      <c r="A14" s="165"/>
      <c r="B14" s="166"/>
      <c r="C14" s="167"/>
      <c r="D14" s="168">
        <v>48018</v>
      </c>
      <c r="E14" s="169"/>
      <c r="F14" s="170">
        <v>27320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2.62</v>
      </c>
      <c r="C19" s="179">
        <f>ROUND(VALUE(SUBSTITUTE(実質収支比率等に係る経年分析!G$48,"▲","-")),2)</f>
        <v>2.91</v>
      </c>
      <c r="D19" s="179">
        <f>ROUND(VALUE(SUBSTITUTE(実質収支比率等に係る経年分析!H$48,"▲","-")),2)</f>
        <v>3.29</v>
      </c>
      <c r="E19" s="179">
        <f>ROUND(VALUE(SUBSTITUTE(実質収支比率等に係る経年分析!I$48,"▲","-")),2)</f>
        <v>3.07</v>
      </c>
      <c r="F19" s="179">
        <f>ROUND(VALUE(SUBSTITUTE(実質収支比率等に係る経年分析!J$48,"▲","-")),2)</f>
        <v>3.03</v>
      </c>
    </row>
    <row r="20" spans="1:11" x14ac:dyDescent="0.15">
      <c r="A20" s="179" t="s">
        <v>55</v>
      </c>
      <c r="B20" s="179">
        <f>ROUND(VALUE(SUBSTITUTE(実質収支比率等に係る経年分析!F$47,"▲","-")),2)</f>
        <v>32.659999999999997</v>
      </c>
      <c r="C20" s="179">
        <f>ROUND(VALUE(SUBSTITUTE(実質収支比率等に係る経年分析!G$47,"▲","-")),2)</f>
        <v>35.979999999999997</v>
      </c>
      <c r="D20" s="179">
        <f>ROUND(VALUE(SUBSTITUTE(実質収支比率等に係る経年分析!H$47,"▲","-")),2)</f>
        <v>42.44</v>
      </c>
      <c r="E20" s="179">
        <f>ROUND(VALUE(SUBSTITUTE(実質収支比率等に係る経年分析!I$47,"▲","-")),2)</f>
        <v>19.95</v>
      </c>
      <c r="F20" s="179">
        <f>ROUND(VALUE(SUBSTITUTE(実質収支比率等に係る経年分析!J$47,"▲","-")),2)</f>
        <v>18.79</v>
      </c>
    </row>
    <row r="21" spans="1:11" x14ac:dyDescent="0.15">
      <c r="A21" s="179" t="s">
        <v>56</v>
      </c>
      <c r="B21" s="179">
        <f>IF(ISNUMBER(VALUE(SUBSTITUTE(実質収支比率等に係る経年分析!F$49,"▲","-"))),ROUND(VALUE(SUBSTITUTE(実質収支比率等に係る経年分析!F$49,"▲","-")),2),NA())</f>
        <v>3.63</v>
      </c>
      <c r="C21" s="179">
        <f>IF(ISNUMBER(VALUE(SUBSTITUTE(実質収支比率等に係る経年分析!G$49,"▲","-"))),ROUND(VALUE(SUBSTITUTE(実質収支比率等に係る経年分析!G$49,"▲","-")),2),NA())</f>
        <v>4.7</v>
      </c>
      <c r="D21" s="179">
        <f>IF(ISNUMBER(VALUE(SUBSTITUTE(実質収支比率等に係る経年分析!H$49,"▲","-"))),ROUND(VALUE(SUBSTITUTE(実質収支比率等に係る経年分析!H$49,"▲","-")),2),NA())</f>
        <v>5.63</v>
      </c>
      <c r="E21" s="179">
        <f>IF(ISNUMBER(VALUE(SUBSTITUTE(実質収支比率等に係る経年分析!I$49,"▲","-"))),ROUND(VALUE(SUBSTITUTE(実質収支比率等に係る経年分析!I$49,"▲","-")),2),NA())</f>
        <v>-23.11</v>
      </c>
      <c r="F21" s="179">
        <f>IF(ISNUMBER(VALUE(SUBSTITUTE(実質収支比率等に係る経年分析!J$49,"▲","-"))),ROUND(VALUE(SUBSTITUTE(実質収支比率等に係る経年分析!J$49,"▲","-")),2),NA())</f>
        <v>-1.41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0.14000000000000001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診療所事業特別会計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農業共済事業特別会計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0.56000000000000005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0.57999999999999996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0.69</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0.55000000000000004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1.21</v>
      </c>
    </row>
    <row r="33" spans="1:16" x14ac:dyDescent="0.15">
      <c r="A33" s="180" t="str">
        <f>IF(連結実質赤字比率に係る赤字・黒字の構成分析!C$37="",NA(),連結実質赤字比率に係る赤字・黒字の構成分析!C$37)</f>
        <v>国民健康保険事業特別会計（事業勘定）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2.5299999999999998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2.93</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3.14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4.1100000000000003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9.27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9.4700000000000006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10.88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8316</v>
      </c>
      <c r="E42" s="181"/>
      <c r="F42" s="181"/>
      <c r="G42" s="181">
        <f>'実質公債費比率（分子）の構造'!L$52</f>
        <v>8221</v>
      </c>
      <c r="H42" s="181"/>
      <c r="I42" s="181"/>
      <c r="J42" s="181">
        <f>'実質公債費比率（分子）の構造'!M$52</f>
        <v>7992</v>
      </c>
      <c r="K42" s="181"/>
      <c r="L42" s="181"/>
      <c r="M42" s="181">
        <f>'実質公債費比率（分子）の構造'!N$52</f>
        <v>7783</v>
      </c>
      <c r="N42" s="181"/>
      <c r="O42" s="181"/>
      <c r="P42" s="181">
        <f>'実質公債費比率（分子）の構造'!O$52</f>
        <v>7639</v>
      </c>
    </row>
    <row r="43" spans="1:16" x14ac:dyDescent="0.15">
      <c r="A43" s="181" t="s">
        <v>64</v>
      </c>
      <c r="B43" s="181">
        <f>'実質公債費比率（分子）の構造'!K$51</f>
        <v>3</v>
      </c>
      <c r="C43" s="181"/>
      <c r="D43" s="181"/>
      <c r="E43" s="181">
        <f>'実質公債費比率（分子）の構造'!L$51</f>
        <v>5</v>
      </c>
      <c r="F43" s="181"/>
      <c r="G43" s="181"/>
      <c r="H43" s="181">
        <f>'実質公債費比率（分子）の構造'!M$51</f>
        <v>3</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19</v>
      </c>
      <c r="C44" s="181"/>
      <c r="D44" s="181"/>
      <c r="E44" s="181">
        <f>'実質公債費比率（分子）の構造'!L$50</f>
        <v>19</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778</v>
      </c>
      <c r="C45" s="181"/>
      <c r="D45" s="181"/>
      <c r="E45" s="181">
        <f>'実質公債費比率（分子）の構造'!L$49</f>
        <v>825</v>
      </c>
      <c r="F45" s="181"/>
      <c r="G45" s="181"/>
      <c r="H45" s="181">
        <f>'実質公債費比率（分子）の構造'!M$49</f>
        <v>843</v>
      </c>
      <c r="I45" s="181"/>
      <c r="J45" s="181"/>
      <c r="K45" s="181">
        <f>'実質公債費比率（分子）の構造'!N$49</f>
        <v>967</v>
      </c>
      <c r="L45" s="181"/>
      <c r="M45" s="181"/>
      <c r="N45" s="181">
        <f>'実質公債費比率（分子）の構造'!O$49</f>
        <v>949</v>
      </c>
      <c r="O45" s="181"/>
      <c r="P45" s="181"/>
    </row>
    <row r="46" spans="1:16" x14ac:dyDescent="0.15">
      <c r="A46" s="181" t="s">
        <v>67</v>
      </c>
      <c r="B46" s="181">
        <f>'実質公債費比率（分子）の構造'!K$48</f>
        <v>2919</v>
      </c>
      <c r="C46" s="181"/>
      <c r="D46" s="181"/>
      <c r="E46" s="181">
        <f>'実質公債費比率（分子）の構造'!L$48</f>
        <v>2980</v>
      </c>
      <c r="F46" s="181"/>
      <c r="G46" s="181"/>
      <c r="H46" s="181">
        <f>'実質公債費比率（分子）の構造'!M$48</f>
        <v>2942</v>
      </c>
      <c r="I46" s="181"/>
      <c r="J46" s="181"/>
      <c r="K46" s="181">
        <f>'実質公債費比率（分子）の構造'!N$48</f>
        <v>2884</v>
      </c>
      <c r="L46" s="181"/>
      <c r="M46" s="181"/>
      <c r="N46" s="181">
        <f>'実質公債費比率（分子）の構造'!O$48</f>
        <v>2945</v>
      </c>
      <c r="O46" s="181"/>
      <c r="P46" s="181"/>
    </row>
    <row r="47" spans="1:16" x14ac:dyDescent="0.15">
      <c r="A47" s="181" t="s">
        <v>68</v>
      </c>
      <c r="B47" s="181">
        <f>'実質公債費比率（分子）の構造'!K$47</f>
        <v>117</v>
      </c>
      <c r="C47" s="181"/>
      <c r="D47" s="181"/>
      <c r="E47" s="181">
        <f>'実質公債費比率（分子）の構造'!L$47</f>
        <v>117</v>
      </c>
      <c r="F47" s="181"/>
      <c r="G47" s="181"/>
      <c r="H47" s="181">
        <f>'実質公債費比率（分子）の構造'!M$47</f>
        <v>117</v>
      </c>
      <c r="I47" s="181"/>
      <c r="J47" s="181"/>
      <c r="K47" s="181">
        <f>'実質公債費比率（分子）の構造'!N$47</f>
        <v>107</v>
      </c>
      <c r="L47" s="181"/>
      <c r="M47" s="181"/>
      <c r="N47" s="181">
        <f>'実質公債費比率（分子）の構造'!O$47</f>
        <v>40</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7154</v>
      </c>
      <c r="C49" s="181"/>
      <c r="D49" s="181"/>
      <c r="E49" s="181">
        <f>'実質公債費比率（分子）の構造'!L$45</f>
        <v>6872</v>
      </c>
      <c r="F49" s="181"/>
      <c r="G49" s="181"/>
      <c r="H49" s="181">
        <f>'実質公債費比率（分子）の構造'!M$45</f>
        <v>6381</v>
      </c>
      <c r="I49" s="181"/>
      <c r="J49" s="181"/>
      <c r="K49" s="181">
        <f>'実質公債費比率（分子）の構造'!N$45</f>
        <v>6491</v>
      </c>
      <c r="L49" s="181"/>
      <c r="M49" s="181"/>
      <c r="N49" s="181">
        <f>'実質公債費比率（分子）の構造'!O$45</f>
        <v>6408</v>
      </c>
      <c r="O49" s="181"/>
      <c r="P49" s="181"/>
    </row>
    <row r="50" spans="1:16" x14ac:dyDescent="0.15">
      <c r="A50" s="181" t="s">
        <v>71</v>
      </c>
      <c r="B50" s="181" t="e">
        <f>NA()</f>
        <v>#N/A</v>
      </c>
      <c r="C50" s="181">
        <f>IF(ISNUMBER('実質公債費比率（分子）の構造'!K$53),'実質公債費比率（分子）の構造'!K$53,NA())</f>
        <v>2674</v>
      </c>
      <c r="D50" s="181" t="e">
        <f>NA()</f>
        <v>#N/A</v>
      </c>
      <c r="E50" s="181" t="e">
        <f>NA()</f>
        <v>#N/A</v>
      </c>
      <c r="F50" s="181">
        <f>IF(ISNUMBER('実質公債費比率（分子）の構造'!L$53),'実質公債費比率（分子）の構造'!L$53,NA())</f>
        <v>2597</v>
      </c>
      <c r="G50" s="181" t="e">
        <f>NA()</f>
        <v>#N/A</v>
      </c>
      <c r="H50" s="181" t="e">
        <f>NA()</f>
        <v>#N/A</v>
      </c>
      <c r="I50" s="181">
        <f>IF(ISNUMBER('実質公債費比率（分子）の構造'!M$53),'実質公債費比率（分子）の構造'!M$53,NA())</f>
        <v>2294</v>
      </c>
      <c r="J50" s="181" t="e">
        <f>NA()</f>
        <v>#N/A</v>
      </c>
      <c r="K50" s="181" t="e">
        <f>NA()</f>
        <v>#N/A</v>
      </c>
      <c r="L50" s="181">
        <f>IF(ISNUMBER('実質公債費比率（分子）の構造'!N$53),'実質公債費比率（分子）の構造'!N$53,NA())</f>
        <v>2666</v>
      </c>
      <c r="M50" s="181" t="e">
        <f>NA()</f>
        <v>#N/A</v>
      </c>
      <c r="N50" s="181" t="e">
        <f>NA()</f>
        <v>#N/A</v>
      </c>
      <c r="O50" s="181">
        <f>IF(ISNUMBER('実質公債費比率（分子）の構造'!O$53),'実質公債費比率（分子）の構造'!O$53,NA())</f>
        <v>2703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85242</v>
      </c>
      <c r="E56" s="180"/>
      <c r="F56" s="180"/>
      <c r="G56" s="180">
        <f>'将来負担比率（分子）の構造'!J$52</f>
        <v>84276</v>
      </c>
      <c r="H56" s="180"/>
      <c r="I56" s="180"/>
      <c r="J56" s="180">
        <f>'将来負担比率（分子）の構造'!K$52</f>
        <v>82558</v>
      </c>
      <c r="K56" s="180"/>
      <c r="L56" s="180"/>
      <c r="M56" s="180">
        <f>'将来負担比率（分子）の構造'!L$52</f>
        <v>79620</v>
      </c>
      <c r="N56" s="180"/>
      <c r="O56" s="180"/>
      <c r="P56" s="180">
        <f>'将来負担比率（分子）の構造'!M$52</f>
        <v>76621</v>
      </c>
    </row>
    <row r="57" spans="1:16" x14ac:dyDescent="0.15">
      <c r="A57" s="180" t="s">
        <v>42</v>
      </c>
      <c r="B57" s="180"/>
      <c r="C57" s="180"/>
      <c r="D57" s="180">
        <f>'将来負担比率（分子）の構造'!I$51</f>
        <v>1972</v>
      </c>
      <c r="E57" s="180"/>
      <c r="F57" s="180"/>
      <c r="G57" s="180">
        <f>'将来負担比率（分子）の構造'!J$51</f>
        <v>1428</v>
      </c>
      <c r="H57" s="180"/>
      <c r="I57" s="180"/>
      <c r="J57" s="180">
        <f>'将来負担比率（分子）の構造'!K$51</f>
        <v>1296</v>
      </c>
      <c r="K57" s="180"/>
      <c r="L57" s="180"/>
      <c r="M57" s="180">
        <f>'将来負担比率（分子）の構造'!L$51</f>
        <v>1133</v>
      </c>
      <c r="N57" s="180"/>
      <c r="O57" s="180"/>
      <c r="P57" s="180">
        <f>'将来負担比率（分子）の構造'!M$51</f>
        <v>1003</v>
      </c>
    </row>
    <row r="58" spans="1:16" x14ac:dyDescent="0.15">
      <c r="A58" s="180" t="s">
        <v>41</v>
      </c>
      <c r="B58" s="180"/>
      <c r="C58" s="180"/>
      <c r="D58" s="180">
        <f>'将来負担比率（分子）の構造'!I$50</f>
        <v>16416</v>
      </c>
      <c r="E58" s="180"/>
      <c r="F58" s="180"/>
      <c r="G58" s="180">
        <f>'将来負担比率（分子）の構造'!J$50</f>
        <v>17408</v>
      </c>
      <c r="H58" s="180"/>
      <c r="I58" s="180"/>
      <c r="J58" s="180">
        <f>'将来負担比率（分子）の構造'!K$50</f>
        <v>19360</v>
      </c>
      <c r="K58" s="180"/>
      <c r="L58" s="180"/>
      <c r="M58" s="180">
        <f>'将来負担比率（分子）の構造'!L$50</f>
        <v>18602</v>
      </c>
      <c r="N58" s="180"/>
      <c r="O58" s="180"/>
      <c r="P58" s="180">
        <f>'将来負担比率（分子）の構造'!M$50</f>
        <v>18836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7</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6871</v>
      </c>
      <c r="C62" s="180"/>
      <c r="D62" s="180"/>
      <c r="E62" s="180">
        <f>'将来負担比率（分子）の構造'!J$45</f>
        <v>6478</v>
      </c>
      <c r="F62" s="180"/>
      <c r="G62" s="180"/>
      <c r="H62" s="180">
        <f>'将来負担比率（分子）の構造'!K$45</f>
        <v>6447</v>
      </c>
      <c r="I62" s="180"/>
      <c r="J62" s="180"/>
      <c r="K62" s="180">
        <f>'将来負担比率（分子）の構造'!L$45</f>
        <v>6467</v>
      </c>
      <c r="L62" s="180"/>
      <c r="M62" s="180"/>
      <c r="N62" s="180">
        <f>'将来負担比率（分子）の構造'!M$45</f>
        <v>6114</v>
      </c>
      <c r="O62" s="180"/>
      <c r="P62" s="180"/>
    </row>
    <row r="63" spans="1:16" x14ac:dyDescent="0.15">
      <c r="A63" s="180" t="s">
        <v>34</v>
      </c>
      <c r="B63" s="180">
        <f>'将来負担比率（分子）の構造'!I$44</f>
        <v>10354</v>
      </c>
      <c r="C63" s="180"/>
      <c r="D63" s="180"/>
      <c r="E63" s="180">
        <f>'将来負担比率（分子）の構造'!J$44</f>
        <v>12716</v>
      </c>
      <c r="F63" s="180"/>
      <c r="G63" s="180"/>
      <c r="H63" s="180">
        <f>'将来負担比率（分子）の構造'!K$44</f>
        <v>12490</v>
      </c>
      <c r="I63" s="180"/>
      <c r="J63" s="180"/>
      <c r="K63" s="180">
        <f>'将来負担比率（分子）の構造'!L$44</f>
        <v>12579</v>
      </c>
      <c r="L63" s="180"/>
      <c r="M63" s="180"/>
      <c r="N63" s="180">
        <f>'将来負担比率（分子）の構造'!M$44</f>
        <v>12060</v>
      </c>
      <c r="O63" s="180"/>
      <c r="P63" s="180"/>
    </row>
    <row r="64" spans="1:16" x14ac:dyDescent="0.15">
      <c r="A64" s="180" t="s">
        <v>33</v>
      </c>
      <c r="B64" s="180">
        <f>'将来負担比率（分子）の構造'!I$43</f>
        <v>47460</v>
      </c>
      <c r="C64" s="180"/>
      <c r="D64" s="180"/>
      <c r="E64" s="180">
        <f>'将来負担比率（分子）の構造'!J$43</f>
        <v>46114</v>
      </c>
      <c r="F64" s="180"/>
      <c r="G64" s="180"/>
      <c r="H64" s="180">
        <f>'将来負担比率（分子）の構造'!K$43</f>
        <v>43832</v>
      </c>
      <c r="I64" s="180"/>
      <c r="J64" s="180"/>
      <c r="K64" s="180">
        <f>'将来負担比率（分子）の構造'!L$43</f>
        <v>41300</v>
      </c>
      <c r="L64" s="180"/>
      <c r="M64" s="180"/>
      <c r="N64" s="180">
        <f>'将来負担比率（分子）の構造'!M$43</f>
        <v>38845</v>
      </c>
      <c r="O64" s="180"/>
      <c r="P64" s="180"/>
    </row>
    <row r="65" spans="1:16" x14ac:dyDescent="0.15">
      <c r="A65" s="180" t="s">
        <v>32</v>
      </c>
      <c r="B65" s="180">
        <f>'将来負担比率（分子）の構造'!I$42</f>
        <v>130</v>
      </c>
      <c r="C65" s="180"/>
      <c r="D65" s="180"/>
      <c r="E65" s="180">
        <f>'将来負担比率（分子）の構造'!J$42</f>
        <v>111</v>
      </c>
      <c r="F65" s="180"/>
      <c r="G65" s="180"/>
      <c r="H65" s="180">
        <f>'将来負担比率（分子）の構造'!K$42</f>
        <v>111</v>
      </c>
      <c r="I65" s="180"/>
      <c r="J65" s="180"/>
      <c r="K65" s="180">
        <f>'将来負担比率（分子）の構造'!L$42</f>
        <v>111</v>
      </c>
      <c r="L65" s="180"/>
      <c r="M65" s="180"/>
      <c r="N65" s="180">
        <f>'将来負担比率（分子）の構造'!M$42</f>
        <v>111</v>
      </c>
      <c r="O65" s="180"/>
      <c r="P65" s="180"/>
    </row>
    <row r="66" spans="1:16" x14ac:dyDescent="0.15">
      <c r="A66" s="180" t="s">
        <v>31</v>
      </c>
      <c r="B66" s="180">
        <f>'将来負担比率（分子）の構造'!I$41</f>
        <v>62533</v>
      </c>
      <c r="C66" s="180"/>
      <c r="D66" s="180"/>
      <c r="E66" s="180">
        <f>'将来負担比率（分子）の構造'!J$41</f>
        <v>62039</v>
      </c>
      <c r="F66" s="180"/>
      <c r="G66" s="180"/>
      <c r="H66" s="180">
        <f>'将来負担比率（分子）の構造'!K$41</f>
        <v>61803</v>
      </c>
      <c r="I66" s="180"/>
      <c r="J66" s="180"/>
      <c r="K66" s="180">
        <f>'将来負担比率（分子）の構造'!L$41</f>
        <v>57456</v>
      </c>
      <c r="L66" s="180"/>
      <c r="M66" s="180"/>
      <c r="N66" s="180">
        <f>'将来負担比率（分子）の構造'!M$41</f>
        <v>54742</v>
      </c>
      <c r="O66" s="180"/>
      <c r="P66" s="180"/>
    </row>
    <row r="67" spans="1:16" x14ac:dyDescent="0.15">
      <c r="A67" s="180" t="s">
        <v>75</v>
      </c>
      <c r="B67" s="180" t="e">
        <f>NA()</f>
        <v>#N/A</v>
      </c>
      <c r="C67" s="180">
        <f>IF(ISNUMBER('将来負担比率（分子）の構造'!I$53), IF('将来負担比率（分子）の構造'!I$53 &lt; 0, 0, '将来負担比率（分子）の構造'!I$53), NA())</f>
        <v>23718</v>
      </c>
      <c r="D67" s="180" t="e">
        <f>NA()</f>
        <v>#N/A</v>
      </c>
      <c r="E67" s="180" t="e">
        <f>NA()</f>
        <v>#N/A</v>
      </c>
      <c r="F67" s="180">
        <f>IF(ISNUMBER('将来負担比率（分子）の構造'!J$53), IF('将来負担比率（分子）の構造'!J$53 &lt; 0, 0, '将来負担比率（分子）の構造'!J$53), NA())</f>
        <v>24345</v>
      </c>
      <c r="G67" s="180" t="e">
        <f>NA()</f>
        <v>#N/A</v>
      </c>
      <c r="H67" s="180" t="e">
        <f>NA()</f>
        <v>#N/A</v>
      </c>
      <c r="I67" s="180">
        <f>IF(ISNUMBER('将来負担比率（分子）の構造'!K$53), IF('将来負担比率（分子）の構造'!K$53 &lt; 0, 0, '将来負担比率（分子）の構造'!K$53), NA())</f>
        <v>21476</v>
      </c>
      <c r="J67" s="180" t="e">
        <f>NA()</f>
        <v>#N/A</v>
      </c>
      <c r="K67" s="180" t="e">
        <f>NA()</f>
        <v>#N/A</v>
      </c>
      <c r="L67" s="180">
        <f>IF(ISNUMBER('将来負担比率（分子）の構造'!L$53), IF('将来負担比率（分子）の構造'!L$53 &lt; 0, 0, '将来負担比率（分子）の構造'!L$53), NA())</f>
        <v>18557</v>
      </c>
      <c r="M67" s="180" t="e">
        <f>NA()</f>
        <v>#N/A</v>
      </c>
      <c r="N67" s="180" t="e">
        <f>NA()</f>
        <v>#N/A</v>
      </c>
      <c r="O67" s="180">
        <f>IF(ISNUMBER('将来負担比率（分子）の構造'!M$53), IF('将来負担比率（分子）の構造'!M$53 &lt; 0, 0, '将来負担比率（分子）の構造'!M$53), NA())</f>
        <v>15412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12184</v>
      </c>
      <c r="C72" s="184">
        <f>基金残高に係る経年分析!G55</f>
        <v>5653</v>
      </c>
      <c r="D72" s="184">
        <f>基金残高に係る経年分析!H55</f>
        <v>5275</v>
      </c>
    </row>
    <row r="73" spans="1:16" x14ac:dyDescent="0.15">
      <c r="A73" s="183" t="s">
        <v>78</v>
      </c>
      <c r="B73" s="184">
        <f>基金残高に係る経年分析!F56</f>
        <v>2366</v>
      </c>
      <c r="C73" s="184">
        <f>基金残高に係る経年分析!G56</f>
        <v>2106</v>
      </c>
      <c r="D73" s="184">
        <f>基金残高に係る経年分析!H56</f>
        <v>1946</v>
      </c>
    </row>
    <row r="74" spans="1:16" x14ac:dyDescent="0.15">
      <c r="A74" s="183" t="s">
        <v>79</v>
      </c>
      <c r="B74" s="184">
        <f>基金残高に係る経年分析!F57</f>
        <v>6091</v>
      </c>
      <c r="C74" s="184">
        <f>基金残高に係る経年分析!G57</f>
        <v>13218</v>
      </c>
      <c r="D74" s="184">
        <f>基金残高に係る経年分析!H57</f>
        <v>13130</v>
      </c>
    </row>
  </sheetData>
  <sheetProtection algorithmName="SHA-512" hashValue="YCMMf5kJmpRuDqMP5hcQSblonAiJ9mF3ddL1Ws+EBsPTLG1UUlsFjdGRp8i3jZlMKJF6dBY4aH/UwcJuGIlBpQ==" saltValue="F+yHDQDyk4phqG0vIjJal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Normal="100" zoomScaleSheetLayoutView="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10029857</v>
      </c>
      <c r="S5" s="669"/>
      <c r="T5" s="669"/>
      <c r="U5" s="669"/>
      <c r="V5" s="669"/>
      <c r="W5" s="669"/>
      <c r="X5" s="669"/>
      <c r="Y5" s="670"/>
      <c r="Z5" s="671">
        <v>21.3</v>
      </c>
      <c r="AA5" s="671"/>
      <c r="AB5" s="671"/>
      <c r="AC5" s="671"/>
      <c r="AD5" s="672">
        <v>10029277</v>
      </c>
      <c r="AE5" s="672"/>
      <c r="AF5" s="672"/>
      <c r="AG5" s="672"/>
      <c r="AH5" s="672"/>
      <c r="AI5" s="672"/>
      <c r="AJ5" s="672"/>
      <c r="AK5" s="672"/>
      <c r="AL5" s="673">
        <v>36.299999999999997</v>
      </c>
      <c r="AM5" s="674"/>
      <c r="AN5" s="674"/>
      <c r="AO5" s="675"/>
      <c r="AP5" s="665" t="s">
        <v>226</v>
      </c>
      <c r="AQ5" s="666"/>
      <c r="AR5" s="666"/>
      <c r="AS5" s="666"/>
      <c r="AT5" s="666"/>
      <c r="AU5" s="666"/>
      <c r="AV5" s="666"/>
      <c r="AW5" s="666"/>
      <c r="AX5" s="666"/>
      <c r="AY5" s="666"/>
      <c r="AZ5" s="666"/>
      <c r="BA5" s="666"/>
      <c r="BB5" s="666"/>
      <c r="BC5" s="666"/>
      <c r="BD5" s="666"/>
      <c r="BE5" s="666"/>
      <c r="BF5" s="667"/>
      <c r="BG5" s="679">
        <v>9899969</v>
      </c>
      <c r="BH5" s="680"/>
      <c r="BI5" s="680"/>
      <c r="BJ5" s="680"/>
      <c r="BK5" s="680"/>
      <c r="BL5" s="680"/>
      <c r="BM5" s="680"/>
      <c r="BN5" s="681"/>
      <c r="BO5" s="682">
        <v>98.7</v>
      </c>
      <c r="BP5" s="682"/>
      <c r="BQ5" s="682"/>
      <c r="BR5" s="682"/>
      <c r="BS5" s="683">
        <v>514610</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362065</v>
      </c>
      <c r="S6" s="680"/>
      <c r="T6" s="680"/>
      <c r="U6" s="680"/>
      <c r="V6" s="680"/>
      <c r="W6" s="680"/>
      <c r="X6" s="680"/>
      <c r="Y6" s="681"/>
      <c r="Z6" s="682">
        <v>0.8</v>
      </c>
      <c r="AA6" s="682"/>
      <c r="AB6" s="682"/>
      <c r="AC6" s="682"/>
      <c r="AD6" s="683">
        <v>362065</v>
      </c>
      <c r="AE6" s="683"/>
      <c r="AF6" s="683"/>
      <c r="AG6" s="683"/>
      <c r="AH6" s="683"/>
      <c r="AI6" s="683"/>
      <c r="AJ6" s="683"/>
      <c r="AK6" s="683"/>
      <c r="AL6" s="684">
        <v>1.3</v>
      </c>
      <c r="AM6" s="685"/>
      <c r="AN6" s="685"/>
      <c r="AO6" s="686"/>
      <c r="AP6" s="676" t="s">
        <v>231</v>
      </c>
      <c r="AQ6" s="677"/>
      <c r="AR6" s="677"/>
      <c r="AS6" s="677"/>
      <c r="AT6" s="677"/>
      <c r="AU6" s="677"/>
      <c r="AV6" s="677"/>
      <c r="AW6" s="677"/>
      <c r="AX6" s="677"/>
      <c r="AY6" s="677"/>
      <c r="AZ6" s="677"/>
      <c r="BA6" s="677"/>
      <c r="BB6" s="677"/>
      <c r="BC6" s="677"/>
      <c r="BD6" s="677"/>
      <c r="BE6" s="677"/>
      <c r="BF6" s="678"/>
      <c r="BG6" s="679">
        <v>9899969</v>
      </c>
      <c r="BH6" s="680"/>
      <c r="BI6" s="680"/>
      <c r="BJ6" s="680"/>
      <c r="BK6" s="680"/>
      <c r="BL6" s="680"/>
      <c r="BM6" s="680"/>
      <c r="BN6" s="681"/>
      <c r="BO6" s="682">
        <v>98.7</v>
      </c>
      <c r="BP6" s="682"/>
      <c r="BQ6" s="682"/>
      <c r="BR6" s="682"/>
      <c r="BS6" s="683">
        <v>514610</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272276</v>
      </c>
      <c r="CS6" s="680"/>
      <c r="CT6" s="680"/>
      <c r="CU6" s="680"/>
      <c r="CV6" s="680"/>
      <c r="CW6" s="680"/>
      <c r="CX6" s="680"/>
      <c r="CY6" s="681"/>
      <c r="CZ6" s="673">
        <v>0.6</v>
      </c>
      <c r="DA6" s="674"/>
      <c r="DB6" s="674"/>
      <c r="DC6" s="693"/>
      <c r="DD6" s="688" t="s">
        <v>233</v>
      </c>
      <c r="DE6" s="680"/>
      <c r="DF6" s="680"/>
      <c r="DG6" s="680"/>
      <c r="DH6" s="680"/>
      <c r="DI6" s="680"/>
      <c r="DJ6" s="680"/>
      <c r="DK6" s="680"/>
      <c r="DL6" s="680"/>
      <c r="DM6" s="680"/>
      <c r="DN6" s="680"/>
      <c r="DO6" s="680"/>
      <c r="DP6" s="681"/>
      <c r="DQ6" s="688">
        <v>272275</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18130</v>
      </c>
      <c r="S7" s="680"/>
      <c r="T7" s="680"/>
      <c r="U7" s="680"/>
      <c r="V7" s="680"/>
      <c r="W7" s="680"/>
      <c r="X7" s="680"/>
      <c r="Y7" s="681"/>
      <c r="Z7" s="682">
        <v>0</v>
      </c>
      <c r="AA7" s="682"/>
      <c r="AB7" s="682"/>
      <c r="AC7" s="682"/>
      <c r="AD7" s="683">
        <v>18130</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4007062</v>
      </c>
      <c r="BH7" s="680"/>
      <c r="BI7" s="680"/>
      <c r="BJ7" s="680"/>
      <c r="BK7" s="680"/>
      <c r="BL7" s="680"/>
      <c r="BM7" s="680"/>
      <c r="BN7" s="681"/>
      <c r="BO7" s="682">
        <v>40</v>
      </c>
      <c r="BP7" s="682"/>
      <c r="BQ7" s="682"/>
      <c r="BR7" s="682"/>
      <c r="BS7" s="683">
        <v>183212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5652685</v>
      </c>
      <c r="CS7" s="680"/>
      <c r="CT7" s="680"/>
      <c r="CU7" s="680"/>
      <c r="CV7" s="680"/>
      <c r="CW7" s="680"/>
      <c r="CX7" s="680"/>
      <c r="CY7" s="681"/>
      <c r="CZ7" s="682">
        <v>12.6</v>
      </c>
      <c r="DA7" s="682"/>
      <c r="DB7" s="682"/>
      <c r="DC7" s="682"/>
      <c r="DD7" s="688">
        <v>294831</v>
      </c>
      <c r="DE7" s="680"/>
      <c r="DF7" s="680"/>
      <c r="DG7" s="680"/>
      <c r="DH7" s="680"/>
      <c r="DI7" s="680"/>
      <c r="DJ7" s="680"/>
      <c r="DK7" s="680"/>
      <c r="DL7" s="680"/>
      <c r="DM7" s="680"/>
      <c r="DN7" s="680"/>
      <c r="DO7" s="680"/>
      <c r="DP7" s="681"/>
      <c r="DQ7" s="688">
        <v>4506214</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54303</v>
      </c>
      <c r="S8" s="680"/>
      <c r="T8" s="680"/>
      <c r="U8" s="680"/>
      <c r="V8" s="680"/>
      <c r="W8" s="680"/>
      <c r="X8" s="680"/>
      <c r="Y8" s="681"/>
      <c r="Z8" s="682">
        <v>0.1</v>
      </c>
      <c r="AA8" s="682"/>
      <c r="AB8" s="682"/>
      <c r="AC8" s="682"/>
      <c r="AD8" s="683">
        <v>54303</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142070</v>
      </c>
      <c r="BH8" s="680"/>
      <c r="BI8" s="680"/>
      <c r="BJ8" s="680"/>
      <c r="BK8" s="680"/>
      <c r="BL8" s="680"/>
      <c r="BM8" s="680"/>
      <c r="BN8" s="681"/>
      <c r="BO8" s="682">
        <v>1.4</v>
      </c>
      <c r="BP8" s="682"/>
      <c r="BQ8" s="682"/>
      <c r="BR8" s="682"/>
      <c r="BS8" s="688" t="s">
        <v>233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11805400</v>
      </c>
      <c r="CS8" s="680"/>
      <c r="CT8" s="680"/>
      <c r="CU8" s="680"/>
      <c r="CV8" s="680"/>
      <c r="CW8" s="680"/>
      <c r="CX8" s="680"/>
      <c r="CY8" s="681"/>
      <c r="CZ8" s="682">
        <v>26.2</v>
      </c>
      <c r="DA8" s="682"/>
      <c r="DB8" s="682"/>
      <c r="DC8" s="682"/>
      <c r="DD8" s="688">
        <v>82164</v>
      </c>
      <c r="DE8" s="680"/>
      <c r="DF8" s="680"/>
      <c r="DG8" s="680"/>
      <c r="DH8" s="680"/>
      <c r="DI8" s="680"/>
      <c r="DJ8" s="680"/>
      <c r="DK8" s="680"/>
      <c r="DL8" s="680"/>
      <c r="DM8" s="680"/>
      <c r="DN8" s="680"/>
      <c r="DO8" s="680"/>
      <c r="DP8" s="681"/>
      <c r="DQ8" s="688">
        <v>5965829</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42979</v>
      </c>
      <c r="S9" s="680"/>
      <c r="T9" s="680"/>
      <c r="U9" s="680"/>
      <c r="V9" s="680"/>
      <c r="W9" s="680"/>
      <c r="X9" s="680"/>
      <c r="Y9" s="681"/>
      <c r="Z9" s="682">
        <v>0.1</v>
      </c>
      <c r="AA9" s="682"/>
      <c r="AB9" s="682"/>
      <c r="AC9" s="682"/>
      <c r="AD9" s="683">
        <v>42979</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3160039</v>
      </c>
      <c r="BH9" s="680"/>
      <c r="BI9" s="680"/>
      <c r="BJ9" s="680"/>
      <c r="BK9" s="680"/>
      <c r="BL9" s="680"/>
      <c r="BM9" s="680"/>
      <c r="BN9" s="681"/>
      <c r="BO9" s="682">
        <v>31.5</v>
      </c>
      <c r="BP9" s="682"/>
      <c r="BQ9" s="682"/>
      <c r="BR9" s="682"/>
      <c r="BS9" s="688">
        <v>50691</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4550572</v>
      </c>
      <c r="CS9" s="680"/>
      <c r="CT9" s="680"/>
      <c r="CU9" s="680"/>
      <c r="CV9" s="680"/>
      <c r="CW9" s="680"/>
      <c r="CX9" s="680"/>
      <c r="CY9" s="681"/>
      <c r="CZ9" s="682">
        <v>10.1</v>
      </c>
      <c r="DA9" s="682"/>
      <c r="DB9" s="682"/>
      <c r="DC9" s="682"/>
      <c r="DD9" s="688">
        <v>67220</v>
      </c>
      <c r="DE9" s="680"/>
      <c r="DF9" s="680"/>
      <c r="DG9" s="680"/>
      <c r="DH9" s="680"/>
      <c r="DI9" s="680"/>
      <c r="DJ9" s="680"/>
      <c r="DK9" s="680"/>
      <c r="DL9" s="680"/>
      <c r="DM9" s="680"/>
      <c r="DN9" s="680"/>
      <c r="DO9" s="680"/>
      <c r="DP9" s="681"/>
      <c r="DQ9" s="688">
        <v>3905936</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244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281715</v>
      </c>
      <c r="BH10" s="680"/>
      <c r="BI10" s="680"/>
      <c r="BJ10" s="680"/>
      <c r="BK10" s="680"/>
      <c r="BL10" s="680"/>
      <c r="BM10" s="680"/>
      <c r="BN10" s="681"/>
      <c r="BO10" s="682">
        <v>2.8</v>
      </c>
      <c r="BP10" s="682"/>
      <c r="BQ10" s="682"/>
      <c r="BR10" s="682"/>
      <c r="BS10" s="688">
        <v>46808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20198</v>
      </c>
      <c r="CS10" s="680"/>
      <c r="CT10" s="680"/>
      <c r="CU10" s="680"/>
      <c r="CV10" s="680"/>
      <c r="CW10" s="680"/>
      <c r="CX10" s="680"/>
      <c r="CY10" s="681"/>
      <c r="CZ10" s="682">
        <v>0</v>
      </c>
      <c r="DA10" s="682"/>
      <c r="DB10" s="682"/>
      <c r="DC10" s="682"/>
      <c r="DD10" s="688" t="s">
        <v>244</v>
      </c>
      <c r="DE10" s="680"/>
      <c r="DF10" s="680"/>
      <c r="DG10" s="680"/>
      <c r="DH10" s="680"/>
      <c r="DI10" s="680"/>
      <c r="DJ10" s="680"/>
      <c r="DK10" s="680"/>
      <c r="DL10" s="680"/>
      <c r="DM10" s="680"/>
      <c r="DN10" s="680"/>
      <c r="DO10" s="680"/>
      <c r="DP10" s="681"/>
      <c r="DQ10" s="688">
        <v>20198</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244</v>
      </c>
      <c r="AE11" s="683"/>
      <c r="AF11" s="683"/>
      <c r="AG11" s="683"/>
      <c r="AH11" s="683"/>
      <c r="AI11" s="683"/>
      <c r="AJ11" s="683"/>
      <c r="AK11" s="683"/>
      <c r="AL11" s="684" t="s">
        <v>233</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423238</v>
      </c>
      <c r="BH11" s="680"/>
      <c r="BI11" s="680"/>
      <c r="BJ11" s="680"/>
      <c r="BK11" s="680"/>
      <c r="BL11" s="680"/>
      <c r="BM11" s="680"/>
      <c r="BN11" s="681"/>
      <c r="BO11" s="682">
        <v>4.2</v>
      </c>
      <c r="BP11" s="682"/>
      <c r="BQ11" s="682"/>
      <c r="BR11" s="682"/>
      <c r="BS11" s="688">
        <v>85713</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1733910</v>
      </c>
      <c r="CS11" s="680"/>
      <c r="CT11" s="680"/>
      <c r="CU11" s="680"/>
      <c r="CV11" s="680"/>
      <c r="CW11" s="680"/>
      <c r="CX11" s="680"/>
      <c r="CY11" s="681"/>
      <c r="CZ11" s="682">
        <v>3.9</v>
      </c>
      <c r="DA11" s="682"/>
      <c r="DB11" s="682"/>
      <c r="DC11" s="682"/>
      <c r="DD11" s="688">
        <v>493872</v>
      </c>
      <c r="DE11" s="680"/>
      <c r="DF11" s="680"/>
      <c r="DG11" s="680"/>
      <c r="DH11" s="680"/>
      <c r="DI11" s="680"/>
      <c r="DJ11" s="680"/>
      <c r="DK11" s="680"/>
      <c r="DL11" s="680"/>
      <c r="DM11" s="680"/>
      <c r="DN11" s="680"/>
      <c r="DO11" s="680"/>
      <c r="DP11" s="681"/>
      <c r="DQ11" s="688">
        <v>774939</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1502931</v>
      </c>
      <c r="S12" s="680"/>
      <c r="T12" s="680"/>
      <c r="U12" s="680"/>
      <c r="V12" s="680"/>
      <c r="W12" s="680"/>
      <c r="X12" s="680"/>
      <c r="Y12" s="681"/>
      <c r="Z12" s="682">
        <v>3.2</v>
      </c>
      <c r="AA12" s="682"/>
      <c r="AB12" s="682"/>
      <c r="AC12" s="682"/>
      <c r="AD12" s="683">
        <v>1502931</v>
      </c>
      <c r="AE12" s="683"/>
      <c r="AF12" s="683"/>
      <c r="AG12" s="683"/>
      <c r="AH12" s="683"/>
      <c r="AI12" s="683"/>
      <c r="AJ12" s="683"/>
      <c r="AK12" s="683"/>
      <c r="AL12" s="684">
        <v>5.4</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5079890</v>
      </c>
      <c r="BH12" s="680"/>
      <c r="BI12" s="680"/>
      <c r="BJ12" s="680"/>
      <c r="BK12" s="680"/>
      <c r="BL12" s="680"/>
      <c r="BM12" s="680"/>
      <c r="BN12" s="681"/>
      <c r="BO12" s="682">
        <v>50.6</v>
      </c>
      <c r="BP12" s="682"/>
      <c r="BQ12" s="682"/>
      <c r="BR12" s="682"/>
      <c r="BS12" s="688">
        <v>331398</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1112792</v>
      </c>
      <c r="CS12" s="680"/>
      <c r="CT12" s="680"/>
      <c r="CU12" s="680"/>
      <c r="CV12" s="680"/>
      <c r="CW12" s="680"/>
      <c r="CX12" s="680"/>
      <c r="CY12" s="681"/>
      <c r="CZ12" s="682">
        <v>2.5</v>
      </c>
      <c r="DA12" s="682"/>
      <c r="DB12" s="682"/>
      <c r="DC12" s="682"/>
      <c r="DD12" s="688">
        <v>31510</v>
      </c>
      <c r="DE12" s="680"/>
      <c r="DF12" s="680"/>
      <c r="DG12" s="680"/>
      <c r="DH12" s="680"/>
      <c r="DI12" s="680"/>
      <c r="DJ12" s="680"/>
      <c r="DK12" s="680"/>
      <c r="DL12" s="680"/>
      <c r="DM12" s="680"/>
      <c r="DN12" s="680"/>
      <c r="DO12" s="680"/>
      <c r="DP12" s="681"/>
      <c r="DQ12" s="688">
        <v>463483</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11594</v>
      </c>
      <c r="S13" s="680"/>
      <c r="T13" s="680"/>
      <c r="U13" s="680"/>
      <c r="V13" s="680"/>
      <c r="W13" s="680"/>
      <c r="X13" s="680"/>
      <c r="Y13" s="681"/>
      <c r="Z13" s="682">
        <v>0</v>
      </c>
      <c r="AA13" s="682"/>
      <c r="AB13" s="682"/>
      <c r="AC13" s="682"/>
      <c r="AD13" s="683">
        <v>11594</v>
      </c>
      <c r="AE13" s="683"/>
      <c r="AF13" s="683"/>
      <c r="AG13" s="683"/>
      <c r="AH13" s="683"/>
      <c r="AI13" s="683"/>
      <c r="AJ13" s="683"/>
      <c r="AK13" s="683"/>
      <c r="AL13" s="684">
        <v>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5063234</v>
      </c>
      <c r="BH13" s="680"/>
      <c r="BI13" s="680"/>
      <c r="BJ13" s="680"/>
      <c r="BK13" s="680"/>
      <c r="BL13" s="680"/>
      <c r="BM13" s="680"/>
      <c r="BN13" s="681"/>
      <c r="BO13" s="682">
        <v>50.5</v>
      </c>
      <c r="BP13" s="682"/>
      <c r="BQ13" s="682"/>
      <c r="BR13" s="682"/>
      <c r="BS13" s="688">
        <v>331398</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5325910</v>
      </c>
      <c r="CS13" s="680"/>
      <c r="CT13" s="680"/>
      <c r="CU13" s="680"/>
      <c r="CV13" s="680"/>
      <c r="CW13" s="680"/>
      <c r="CX13" s="680"/>
      <c r="CY13" s="681"/>
      <c r="CZ13" s="682">
        <v>11.8</v>
      </c>
      <c r="DA13" s="682"/>
      <c r="DB13" s="682"/>
      <c r="DC13" s="682"/>
      <c r="DD13" s="688">
        <v>1507491</v>
      </c>
      <c r="DE13" s="680"/>
      <c r="DF13" s="680"/>
      <c r="DG13" s="680"/>
      <c r="DH13" s="680"/>
      <c r="DI13" s="680"/>
      <c r="DJ13" s="680"/>
      <c r="DK13" s="680"/>
      <c r="DL13" s="680"/>
      <c r="DM13" s="680"/>
      <c r="DN13" s="680"/>
      <c r="DO13" s="680"/>
      <c r="DP13" s="681"/>
      <c r="DQ13" s="688">
        <v>4073619</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244</v>
      </c>
      <c r="S14" s="680"/>
      <c r="T14" s="680"/>
      <c r="U14" s="680"/>
      <c r="V14" s="680"/>
      <c r="W14" s="680"/>
      <c r="X14" s="680"/>
      <c r="Y14" s="681"/>
      <c r="Z14" s="682" t="s">
        <v>233</v>
      </c>
      <c r="AA14" s="682"/>
      <c r="AB14" s="682"/>
      <c r="AC14" s="682"/>
      <c r="AD14" s="683" t="s">
        <v>244</v>
      </c>
      <c r="AE14" s="683"/>
      <c r="AF14" s="683"/>
      <c r="AG14" s="683"/>
      <c r="AH14" s="683"/>
      <c r="AI14" s="683"/>
      <c r="AJ14" s="683"/>
      <c r="AK14" s="683"/>
      <c r="AL14" s="684" t="s">
        <v>244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279595</v>
      </c>
      <c r="BH14" s="680"/>
      <c r="BI14" s="680"/>
      <c r="BJ14" s="680"/>
      <c r="BK14" s="680"/>
      <c r="BL14" s="680"/>
      <c r="BM14" s="680"/>
      <c r="BN14" s="681"/>
      <c r="BO14" s="682">
        <v>2.8</v>
      </c>
      <c r="BP14" s="682"/>
      <c r="BQ14" s="682"/>
      <c r="BR14" s="682"/>
      <c r="BS14" s="688" t="s">
        <v>244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1963828</v>
      </c>
      <c r="CS14" s="680"/>
      <c r="CT14" s="680"/>
      <c r="CU14" s="680"/>
      <c r="CV14" s="680"/>
      <c r="CW14" s="680"/>
      <c r="CX14" s="680"/>
      <c r="CY14" s="681"/>
      <c r="CZ14" s="682">
        <v>4.4000000000000004</v>
      </c>
      <c r="DA14" s="682"/>
      <c r="DB14" s="682"/>
      <c r="DC14" s="682"/>
      <c r="DD14" s="688">
        <v>486733</v>
      </c>
      <c r="DE14" s="680"/>
      <c r="DF14" s="680"/>
      <c r="DG14" s="680"/>
      <c r="DH14" s="680"/>
      <c r="DI14" s="680"/>
      <c r="DJ14" s="680"/>
      <c r="DK14" s="680"/>
      <c r="DL14" s="680"/>
      <c r="DM14" s="680"/>
      <c r="DN14" s="680"/>
      <c r="DO14" s="680"/>
      <c r="DP14" s="681"/>
      <c r="DQ14" s="688">
        <v>1393772</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159809</v>
      </c>
      <c r="S15" s="680"/>
      <c r="T15" s="680"/>
      <c r="U15" s="680"/>
      <c r="V15" s="680"/>
      <c r="W15" s="680"/>
      <c r="X15" s="680"/>
      <c r="Y15" s="681"/>
      <c r="Z15" s="682">
        <v>0.3</v>
      </c>
      <c r="AA15" s="682"/>
      <c r="AB15" s="682"/>
      <c r="AC15" s="682"/>
      <c r="AD15" s="683">
        <v>159809</v>
      </c>
      <c r="AE15" s="683"/>
      <c r="AF15" s="683"/>
      <c r="AG15" s="683"/>
      <c r="AH15" s="683"/>
      <c r="AI15" s="683"/>
      <c r="AJ15" s="683"/>
      <c r="AK15" s="683"/>
      <c r="AL15" s="684">
        <v>0.6</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533422</v>
      </c>
      <c r="BH15" s="680"/>
      <c r="BI15" s="680"/>
      <c r="BJ15" s="680"/>
      <c r="BK15" s="680"/>
      <c r="BL15" s="680"/>
      <c r="BM15" s="680"/>
      <c r="BN15" s="681"/>
      <c r="BO15" s="682">
        <v>5.3</v>
      </c>
      <c r="BP15" s="682"/>
      <c r="BQ15" s="682"/>
      <c r="BR15" s="682"/>
      <c r="BS15" s="688" t="s">
        <v>233</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5119280</v>
      </c>
      <c r="CS15" s="680"/>
      <c r="CT15" s="680"/>
      <c r="CU15" s="680"/>
      <c r="CV15" s="680"/>
      <c r="CW15" s="680"/>
      <c r="CX15" s="680"/>
      <c r="CY15" s="681"/>
      <c r="CZ15" s="682">
        <v>11.4</v>
      </c>
      <c r="DA15" s="682"/>
      <c r="DB15" s="682"/>
      <c r="DC15" s="682"/>
      <c r="DD15" s="688">
        <v>1499393</v>
      </c>
      <c r="DE15" s="680"/>
      <c r="DF15" s="680"/>
      <c r="DG15" s="680"/>
      <c r="DH15" s="680"/>
      <c r="DI15" s="680"/>
      <c r="DJ15" s="680"/>
      <c r="DK15" s="680"/>
      <c r="DL15" s="680"/>
      <c r="DM15" s="680"/>
      <c r="DN15" s="680"/>
      <c r="DO15" s="680"/>
      <c r="DP15" s="681"/>
      <c r="DQ15" s="688">
        <v>3717113</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233</v>
      </c>
      <c r="AE16" s="683"/>
      <c r="AF16" s="683"/>
      <c r="AG16" s="683"/>
      <c r="AH16" s="683"/>
      <c r="AI16" s="683"/>
      <c r="AJ16" s="683"/>
      <c r="AK16" s="683"/>
      <c r="AL16" s="684" t="s">
        <v>244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233</v>
      </c>
      <c r="BP16" s="682"/>
      <c r="BQ16" s="682"/>
      <c r="BR16" s="682"/>
      <c r="BS16" s="688" t="s">
        <v>233</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698571</v>
      </c>
      <c r="CS16" s="680"/>
      <c r="CT16" s="680"/>
      <c r="CU16" s="680"/>
      <c r="CV16" s="680"/>
      <c r="CW16" s="680"/>
      <c r="CX16" s="680"/>
      <c r="CY16" s="681"/>
      <c r="CZ16" s="682">
        <v>1.6</v>
      </c>
      <c r="DA16" s="682"/>
      <c r="DB16" s="682"/>
      <c r="DC16" s="682"/>
      <c r="DD16" s="688" t="s">
        <v>233</v>
      </c>
      <c r="DE16" s="680"/>
      <c r="DF16" s="680"/>
      <c r="DG16" s="680"/>
      <c r="DH16" s="680"/>
      <c r="DI16" s="680"/>
      <c r="DJ16" s="680"/>
      <c r="DK16" s="680"/>
      <c r="DL16" s="680"/>
      <c r="DM16" s="680"/>
      <c r="DN16" s="680"/>
      <c r="DO16" s="680"/>
      <c r="DP16" s="681"/>
      <c r="DQ16" s="688">
        <v>189514</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42439</v>
      </c>
      <c r="S17" s="680"/>
      <c r="T17" s="680"/>
      <c r="U17" s="680"/>
      <c r="V17" s="680"/>
      <c r="W17" s="680"/>
      <c r="X17" s="680"/>
      <c r="Y17" s="681"/>
      <c r="Z17" s="682">
        <v>0.1</v>
      </c>
      <c r="AA17" s="682"/>
      <c r="AB17" s="682"/>
      <c r="AC17" s="682"/>
      <c r="AD17" s="683">
        <v>42439</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233</v>
      </c>
      <c r="BP17" s="682"/>
      <c r="BQ17" s="682"/>
      <c r="BR17" s="682"/>
      <c r="BS17" s="688" t="s">
        <v>233</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6633352</v>
      </c>
      <c r="CS17" s="680"/>
      <c r="CT17" s="680"/>
      <c r="CU17" s="680"/>
      <c r="CV17" s="680"/>
      <c r="CW17" s="680"/>
      <c r="CX17" s="680"/>
      <c r="CY17" s="681"/>
      <c r="CZ17" s="682">
        <v>14.7</v>
      </c>
      <c r="DA17" s="682"/>
      <c r="DB17" s="682"/>
      <c r="DC17" s="682"/>
      <c r="DD17" s="688" t="s">
        <v>233</v>
      </c>
      <c r="DE17" s="680"/>
      <c r="DF17" s="680"/>
      <c r="DG17" s="680"/>
      <c r="DH17" s="680"/>
      <c r="DI17" s="680"/>
      <c r="DJ17" s="680"/>
      <c r="DK17" s="680"/>
      <c r="DL17" s="680"/>
      <c r="DM17" s="680"/>
      <c r="DN17" s="680"/>
      <c r="DO17" s="680"/>
      <c r="DP17" s="681"/>
      <c r="DQ17" s="688">
        <v>6486191</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17774664</v>
      </c>
      <c r="S18" s="680"/>
      <c r="T18" s="680"/>
      <c r="U18" s="680"/>
      <c r="V18" s="680"/>
      <c r="W18" s="680"/>
      <c r="X18" s="680"/>
      <c r="Y18" s="681"/>
      <c r="Z18" s="682">
        <v>37.799999999999997</v>
      </c>
      <c r="AA18" s="682"/>
      <c r="AB18" s="682"/>
      <c r="AC18" s="682"/>
      <c r="AD18" s="683">
        <v>15273300</v>
      </c>
      <c r="AE18" s="683"/>
      <c r="AF18" s="683"/>
      <c r="AG18" s="683"/>
      <c r="AH18" s="683"/>
      <c r="AI18" s="683"/>
      <c r="AJ18" s="683"/>
      <c r="AK18" s="683"/>
      <c r="AL18" s="684">
        <v>55.3</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233</v>
      </c>
      <c r="BP18" s="682"/>
      <c r="BQ18" s="682"/>
      <c r="BR18" s="682"/>
      <c r="BS18" s="688" t="s">
        <v>244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v>105808</v>
      </c>
      <c r="CS18" s="680"/>
      <c r="CT18" s="680"/>
      <c r="CU18" s="680"/>
      <c r="CV18" s="680"/>
      <c r="CW18" s="680"/>
      <c r="CX18" s="680"/>
      <c r="CY18" s="681"/>
      <c r="CZ18" s="682">
        <v>0.2</v>
      </c>
      <c r="DA18" s="682"/>
      <c r="DB18" s="682"/>
      <c r="DC18" s="682"/>
      <c r="DD18" s="688">
        <v>105808</v>
      </c>
      <c r="DE18" s="680"/>
      <c r="DF18" s="680"/>
      <c r="DG18" s="680"/>
      <c r="DH18" s="680"/>
      <c r="DI18" s="680"/>
      <c r="DJ18" s="680"/>
      <c r="DK18" s="680"/>
      <c r="DL18" s="680"/>
      <c r="DM18" s="680"/>
      <c r="DN18" s="680"/>
      <c r="DO18" s="680"/>
      <c r="DP18" s="681"/>
      <c r="DQ18" s="688">
        <v>69858</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15273300</v>
      </c>
      <c r="S19" s="680"/>
      <c r="T19" s="680"/>
      <c r="U19" s="680"/>
      <c r="V19" s="680"/>
      <c r="W19" s="680"/>
      <c r="X19" s="680"/>
      <c r="Y19" s="681"/>
      <c r="Z19" s="682">
        <v>32.5</v>
      </c>
      <c r="AA19" s="682"/>
      <c r="AB19" s="682"/>
      <c r="AC19" s="682"/>
      <c r="AD19" s="683">
        <v>15273300</v>
      </c>
      <c r="AE19" s="683"/>
      <c r="AF19" s="683"/>
      <c r="AG19" s="683"/>
      <c r="AH19" s="683"/>
      <c r="AI19" s="683"/>
      <c r="AJ19" s="683"/>
      <c r="AK19" s="683"/>
      <c r="AL19" s="684">
        <v>55.3</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129888</v>
      </c>
      <c r="BH19" s="680"/>
      <c r="BI19" s="680"/>
      <c r="BJ19" s="680"/>
      <c r="BK19" s="680"/>
      <c r="BL19" s="680"/>
      <c r="BM19" s="680"/>
      <c r="BN19" s="681"/>
      <c r="BO19" s="682">
        <v>1.3</v>
      </c>
      <c r="BP19" s="682"/>
      <c r="BQ19" s="682"/>
      <c r="BR19" s="682"/>
      <c r="BS19" s="688" t="s">
        <v>233</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244</v>
      </c>
      <c r="DA19" s="682"/>
      <c r="DB19" s="682"/>
      <c r="DC19" s="682"/>
      <c r="DD19" s="688" t="s">
        <v>233</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2501341</v>
      </c>
      <c r="S20" s="680"/>
      <c r="T20" s="680"/>
      <c r="U20" s="680"/>
      <c r="V20" s="680"/>
      <c r="W20" s="680"/>
      <c r="X20" s="680"/>
      <c r="Y20" s="681"/>
      <c r="Z20" s="682">
        <v>5.3</v>
      </c>
      <c r="AA20" s="682"/>
      <c r="AB20" s="682"/>
      <c r="AC20" s="682"/>
      <c r="AD20" s="683" t="s">
        <v>244</v>
      </c>
      <c r="AE20" s="683"/>
      <c r="AF20" s="683"/>
      <c r="AG20" s="683"/>
      <c r="AH20" s="683"/>
      <c r="AI20" s="683"/>
      <c r="AJ20" s="683"/>
      <c r="AK20" s="683"/>
      <c r="AL20" s="684" t="s">
        <v>233</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129888</v>
      </c>
      <c r="BH20" s="680"/>
      <c r="BI20" s="680"/>
      <c r="BJ20" s="680"/>
      <c r="BK20" s="680"/>
      <c r="BL20" s="680"/>
      <c r="BM20" s="680"/>
      <c r="BN20" s="681"/>
      <c r="BO20" s="682">
        <v>1.3</v>
      </c>
      <c r="BP20" s="682"/>
      <c r="BQ20" s="682"/>
      <c r="BR20" s="682"/>
      <c r="BS20" s="688" t="s">
        <v>233</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44994582</v>
      </c>
      <c r="CS20" s="680"/>
      <c r="CT20" s="680"/>
      <c r="CU20" s="680"/>
      <c r="CV20" s="680"/>
      <c r="CW20" s="680"/>
      <c r="CX20" s="680"/>
      <c r="CY20" s="681"/>
      <c r="CZ20" s="682">
        <v>100</v>
      </c>
      <c r="DA20" s="682"/>
      <c r="DB20" s="682"/>
      <c r="DC20" s="682"/>
      <c r="DD20" s="688">
        <v>4569022</v>
      </c>
      <c r="DE20" s="680"/>
      <c r="DF20" s="680"/>
      <c r="DG20" s="680"/>
      <c r="DH20" s="680"/>
      <c r="DI20" s="680"/>
      <c r="DJ20" s="680"/>
      <c r="DK20" s="680"/>
      <c r="DL20" s="680"/>
      <c r="DM20" s="680"/>
      <c r="DN20" s="680"/>
      <c r="DO20" s="680"/>
      <c r="DP20" s="681"/>
      <c r="DQ20" s="688">
        <v>31838941</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v>23</v>
      </c>
      <c r="S21" s="680"/>
      <c r="T21" s="680"/>
      <c r="U21" s="680"/>
      <c r="V21" s="680"/>
      <c r="W21" s="680"/>
      <c r="X21" s="680"/>
      <c r="Y21" s="681"/>
      <c r="Z21" s="682">
        <v>0</v>
      </c>
      <c r="AA21" s="682"/>
      <c r="AB21" s="682"/>
      <c r="AC21" s="682"/>
      <c r="AD21" s="683" t="s">
        <v>233</v>
      </c>
      <c r="AE21" s="683"/>
      <c r="AF21" s="683"/>
      <c r="AG21" s="683"/>
      <c r="AH21" s="683"/>
      <c r="AI21" s="683"/>
      <c r="AJ21" s="683"/>
      <c r="AK21" s="683"/>
      <c r="AL21" s="684" t="s">
        <v>244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129308</v>
      </c>
      <c r="BH21" s="680"/>
      <c r="BI21" s="680"/>
      <c r="BJ21" s="680"/>
      <c r="BK21" s="680"/>
      <c r="BL21" s="680"/>
      <c r="BM21" s="680"/>
      <c r="BN21" s="681"/>
      <c r="BO21" s="682">
        <v>1.3</v>
      </c>
      <c r="BP21" s="682"/>
      <c r="BQ21" s="682"/>
      <c r="BR21" s="682"/>
      <c r="BS21" s="688" t="s">
        <v>244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29998771</v>
      </c>
      <c r="S22" s="680"/>
      <c r="T22" s="680"/>
      <c r="U22" s="680"/>
      <c r="V22" s="680"/>
      <c r="W22" s="680"/>
      <c r="X22" s="680"/>
      <c r="Y22" s="681"/>
      <c r="Z22" s="682">
        <v>63.8</v>
      </c>
      <c r="AA22" s="682"/>
      <c r="AB22" s="682"/>
      <c r="AC22" s="682"/>
      <c r="AD22" s="683">
        <v>27496827</v>
      </c>
      <c r="AE22" s="683"/>
      <c r="AF22" s="683"/>
      <c r="AG22" s="683"/>
      <c r="AH22" s="683"/>
      <c r="AI22" s="683"/>
      <c r="AJ22" s="683"/>
      <c r="AK22" s="683"/>
      <c r="AL22" s="684">
        <v>99.6</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233</v>
      </c>
      <c r="BP22" s="682"/>
      <c r="BQ22" s="682"/>
      <c r="BR22" s="682"/>
      <c r="BS22" s="688" t="s">
        <v>233</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11373</v>
      </c>
      <c r="S23" s="680"/>
      <c r="T23" s="680"/>
      <c r="U23" s="680"/>
      <c r="V23" s="680"/>
      <c r="W23" s="680"/>
      <c r="X23" s="680"/>
      <c r="Y23" s="681"/>
      <c r="Z23" s="682">
        <v>0</v>
      </c>
      <c r="AA23" s="682"/>
      <c r="AB23" s="682"/>
      <c r="AC23" s="682"/>
      <c r="AD23" s="683">
        <v>11373</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580</v>
      </c>
      <c r="BH23" s="680"/>
      <c r="BI23" s="680"/>
      <c r="BJ23" s="680"/>
      <c r="BK23" s="680"/>
      <c r="BL23" s="680"/>
      <c r="BM23" s="680"/>
      <c r="BN23" s="681"/>
      <c r="BO23" s="682">
        <v>0</v>
      </c>
      <c r="BP23" s="682"/>
      <c r="BQ23" s="682"/>
      <c r="BR23" s="682"/>
      <c r="BS23" s="688" t="s">
        <v>233</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344782</v>
      </c>
      <c r="S24" s="680"/>
      <c r="T24" s="680"/>
      <c r="U24" s="680"/>
      <c r="V24" s="680"/>
      <c r="W24" s="680"/>
      <c r="X24" s="680"/>
      <c r="Y24" s="681"/>
      <c r="Z24" s="682">
        <v>0.7</v>
      </c>
      <c r="AA24" s="682"/>
      <c r="AB24" s="682"/>
      <c r="AC24" s="682"/>
      <c r="AD24" s="683" t="s">
        <v>233</v>
      </c>
      <c r="AE24" s="683"/>
      <c r="AF24" s="683"/>
      <c r="AG24" s="683"/>
      <c r="AH24" s="683"/>
      <c r="AI24" s="683"/>
      <c r="AJ24" s="683"/>
      <c r="AK24" s="683"/>
      <c r="AL24" s="684" t="s">
        <v>233</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244</v>
      </c>
      <c r="BH24" s="680"/>
      <c r="BI24" s="680"/>
      <c r="BJ24" s="680"/>
      <c r="BK24" s="680"/>
      <c r="BL24" s="680"/>
      <c r="BM24" s="680"/>
      <c r="BN24" s="681"/>
      <c r="BO24" s="682" t="s">
        <v>233</v>
      </c>
      <c r="BP24" s="682"/>
      <c r="BQ24" s="682"/>
      <c r="BR24" s="682"/>
      <c r="BS24" s="688" t="s">
        <v>233</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21128325</v>
      </c>
      <c r="CS24" s="669"/>
      <c r="CT24" s="669"/>
      <c r="CU24" s="669"/>
      <c r="CV24" s="669"/>
      <c r="CW24" s="669"/>
      <c r="CX24" s="669"/>
      <c r="CY24" s="670"/>
      <c r="CZ24" s="673">
        <v>47</v>
      </c>
      <c r="DA24" s="674"/>
      <c r="DB24" s="674"/>
      <c r="DC24" s="693"/>
      <c r="DD24" s="712">
        <v>15600194</v>
      </c>
      <c r="DE24" s="669"/>
      <c r="DF24" s="669"/>
      <c r="DG24" s="669"/>
      <c r="DH24" s="669"/>
      <c r="DI24" s="669"/>
      <c r="DJ24" s="669"/>
      <c r="DK24" s="670"/>
      <c r="DL24" s="712">
        <v>15561323</v>
      </c>
      <c r="DM24" s="669"/>
      <c r="DN24" s="669"/>
      <c r="DO24" s="669"/>
      <c r="DP24" s="669"/>
      <c r="DQ24" s="669"/>
      <c r="DR24" s="669"/>
      <c r="DS24" s="669"/>
      <c r="DT24" s="669"/>
      <c r="DU24" s="669"/>
      <c r="DV24" s="670"/>
      <c r="DW24" s="673">
        <v>53.8</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934522</v>
      </c>
      <c r="S25" s="680"/>
      <c r="T25" s="680"/>
      <c r="U25" s="680"/>
      <c r="V25" s="680"/>
      <c r="W25" s="680"/>
      <c r="X25" s="680"/>
      <c r="Y25" s="681"/>
      <c r="Z25" s="682">
        <v>2</v>
      </c>
      <c r="AA25" s="682"/>
      <c r="AB25" s="682"/>
      <c r="AC25" s="682"/>
      <c r="AD25" s="683">
        <v>55586</v>
      </c>
      <c r="AE25" s="683"/>
      <c r="AF25" s="683"/>
      <c r="AG25" s="683"/>
      <c r="AH25" s="683"/>
      <c r="AI25" s="683"/>
      <c r="AJ25" s="683"/>
      <c r="AK25" s="683"/>
      <c r="AL25" s="684">
        <v>0.2</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233</v>
      </c>
      <c r="BP25" s="682"/>
      <c r="BQ25" s="682"/>
      <c r="BR25" s="682"/>
      <c r="BS25" s="688" t="s">
        <v>233</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7740106</v>
      </c>
      <c r="CS25" s="715"/>
      <c r="CT25" s="715"/>
      <c r="CU25" s="715"/>
      <c r="CV25" s="715"/>
      <c r="CW25" s="715"/>
      <c r="CX25" s="715"/>
      <c r="CY25" s="716"/>
      <c r="CZ25" s="684">
        <v>17.2</v>
      </c>
      <c r="DA25" s="713"/>
      <c r="DB25" s="713"/>
      <c r="DC25" s="717"/>
      <c r="DD25" s="688">
        <v>7066787</v>
      </c>
      <c r="DE25" s="715"/>
      <c r="DF25" s="715"/>
      <c r="DG25" s="715"/>
      <c r="DH25" s="715"/>
      <c r="DI25" s="715"/>
      <c r="DJ25" s="715"/>
      <c r="DK25" s="716"/>
      <c r="DL25" s="688">
        <v>7028136</v>
      </c>
      <c r="DM25" s="715"/>
      <c r="DN25" s="715"/>
      <c r="DO25" s="715"/>
      <c r="DP25" s="715"/>
      <c r="DQ25" s="715"/>
      <c r="DR25" s="715"/>
      <c r="DS25" s="715"/>
      <c r="DT25" s="715"/>
      <c r="DU25" s="715"/>
      <c r="DV25" s="716"/>
      <c r="DW25" s="684">
        <v>24.3</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220900</v>
      </c>
      <c r="S26" s="680"/>
      <c r="T26" s="680"/>
      <c r="U26" s="680"/>
      <c r="V26" s="680"/>
      <c r="W26" s="680"/>
      <c r="X26" s="680"/>
      <c r="Y26" s="681"/>
      <c r="Z26" s="682">
        <v>0.5</v>
      </c>
      <c r="AA26" s="682"/>
      <c r="AB26" s="682"/>
      <c r="AC26" s="682"/>
      <c r="AD26" s="683" t="s">
        <v>244</v>
      </c>
      <c r="AE26" s="683"/>
      <c r="AF26" s="683"/>
      <c r="AG26" s="683"/>
      <c r="AH26" s="683"/>
      <c r="AI26" s="683"/>
      <c r="AJ26" s="683"/>
      <c r="AK26" s="683"/>
      <c r="AL26" s="684" t="s">
        <v>244</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244</v>
      </c>
      <c r="BH26" s="680"/>
      <c r="BI26" s="680"/>
      <c r="BJ26" s="680"/>
      <c r="BK26" s="680"/>
      <c r="BL26" s="680"/>
      <c r="BM26" s="680"/>
      <c r="BN26" s="681"/>
      <c r="BO26" s="682" t="s">
        <v>233</v>
      </c>
      <c r="BP26" s="682"/>
      <c r="BQ26" s="682"/>
      <c r="BR26" s="682"/>
      <c r="BS26" s="688" t="s">
        <v>233</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4451850</v>
      </c>
      <c r="CS26" s="680"/>
      <c r="CT26" s="680"/>
      <c r="CU26" s="680"/>
      <c r="CV26" s="680"/>
      <c r="CW26" s="680"/>
      <c r="CX26" s="680"/>
      <c r="CY26" s="681"/>
      <c r="CZ26" s="684">
        <v>9.9</v>
      </c>
      <c r="DA26" s="713"/>
      <c r="DB26" s="713"/>
      <c r="DC26" s="717"/>
      <c r="DD26" s="688">
        <v>4045874</v>
      </c>
      <c r="DE26" s="680"/>
      <c r="DF26" s="680"/>
      <c r="DG26" s="680"/>
      <c r="DH26" s="680"/>
      <c r="DI26" s="680"/>
      <c r="DJ26" s="680"/>
      <c r="DK26" s="681"/>
      <c r="DL26" s="688" t="s">
        <v>244</v>
      </c>
      <c r="DM26" s="680"/>
      <c r="DN26" s="680"/>
      <c r="DO26" s="680"/>
      <c r="DP26" s="680"/>
      <c r="DQ26" s="680"/>
      <c r="DR26" s="680"/>
      <c r="DS26" s="680"/>
      <c r="DT26" s="680"/>
      <c r="DU26" s="680"/>
      <c r="DV26" s="681"/>
      <c r="DW26" s="684" t="s">
        <v>233</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4347743</v>
      </c>
      <c r="S27" s="680"/>
      <c r="T27" s="680"/>
      <c r="U27" s="680"/>
      <c r="V27" s="680"/>
      <c r="W27" s="680"/>
      <c r="X27" s="680"/>
      <c r="Y27" s="681"/>
      <c r="Z27" s="682">
        <v>9.1999999999999993</v>
      </c>
      <c r="AA27" s="682"/>
      <c r="AB27" s="682"/>
      <c r="AC27" s="682"/>
      <c r="AD27" s="683" t="s">
        <v>233</v>
      </c>
      <c r="AE27" s="683"/>
      <c r="AF27" s="683"/>
      <c r="AG27" s="683"/>
      <c r="AH27" s="683"/>
      <c r="AI27" s="683"/>
      <c r="AJ27" s="683"/>
      <c r="AK27" s="683"/>
      <c r="AL27" s="684" t="s">
        <v>233</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10029857</v>
      </c>
      <c r="BH27" s="680"/>
      <c r="BI27" s="680"/>
      <c r="BJ27" s="680"/>
      <c r="BK27" s="680"/>
      <c r="BL27" s="680"/>
      <c r="BM27" s="680"/>
      <c r="BN27" s="681"/>
      <c r="BO27" s="682">
        <v>100</v>
      </c>
      <c r="BP27" s="682"/>
      <c r="BQ27" s="682"/>
      <c r="BR27" s="682"/>
      <c r="BS27" s="688">
        <v>514610</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6755188</v>
      </c>
      <c r="CS27" s="715"/>
      <c r="CT27" s="715"/>
      <c r="CU27" s="715"/>
      <c r="CV27" s="715"/>
      <c r="CW27" s="715"/>
      <c r="CX27" s="715"/>
      <c r="CY27" s="716"/>
      <c r="CZ27" s="684">
        <v>15</v>
      </c>
      <c r="DA27" s="713"/>
      <c r="DB27" s="713"/>
      <c r="DC27" s="717"/>
      <c r="DD27" s="688">
        <v>2047537</v>
      </c>
      <c r="DE27" s="715"/>
      <c r="DF27" s="715"/>
      <c r="DG27" s="715"/>
      <c r="DH27" s="715"/>
      <c r="DI27" s="715"/>
      <c r="DJ27" s="715"/>
      <c r="DK27" s="716"/>
      <c r="DL27" s="688">
        <v>2047317</v>
      </c>
      <c r="DM27" s="715"/>
      <c r="DN27" s="715"/>
      <c r="DO27" s="715"/>
      <c r="DP27" s="715"/>
      <c r="DQ27" s="715"/>
      <c r="DR27" s="715"/>
      <c r="DS27" s="715"/>
      <c r="DT27" s="715"/>
      <c r="DU27" s="715"/>
      <c r="DV27" s="716"/>
      <c r="DW27" s="684">
        <v>7.1</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244</v>
      </c>
      <c r="S28" s="680"/>
      <c r="T28" s="680"/>
      <c r="U28" s="680"/>
      <c r="V28" s="680"/>
      <c r="W28" s="680"/>
      <c r="X28" s="680"/>
      <c r="Y28" s="681"/>
      <c r="Z28" s="682" t="s">
        <v>244</v>
      </c>
      <c r="AA28" s="682"/>
      <c r="AB28" s="682"/>
      <c r="AC28" s="682"/>
      <c r="AD28" s="683" t="s">
        <v>233</v>
      </c>
      <c r="AE28" s="683"/>
      <c r="AF28" s="683"/>
      <c r="AG28" s="683"/>
      <c r="AH28" s="683"/>
      <c r="AI28" s="683"/>
      <c r="AJ28" s="683"/>
      <c r="AK28" s="683"/>
      <c r="AL28" s="684" t="s">
        <v>244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6633031</v>
      </c>
      <c r="CS28" s="680"/>
      <c r="CT28" s="680"/>
      <c r="CU28" s="680"/>
      <c r="CV28" s="680"/>
      <c r="CW28" s="680"/>
      <c r="CX28" s="680"/>
      <c r="CY28" s="681"/>
      <c r="CZ28" s="684">
        <v>14.7</v>
      </c>
      <c r="DA28" s="713"/>
      <c r="DB28" s="713"/>
      <c r="DC28" s="717"/>
      <c r="DD28" s="688">
        <v>6485870</v>
      </c>
      <c r="DE28" s="680"/>
      <c r="DF28" s="680"/>
      <c r="DG28" s="680"/>
      <c r="DH28" s="680"/>
      <c r="DI28" s="680"/>
      <c r="DJ28" s="680"/>
      <c r="DK28" s="681"/>
      <c r="DL28" s="688">
        <v>6485870</v>
      </c>
      <c r="DM28" s="680"/>
      <c r="DN28" s="680"/>
      <c r="DO28" s="680"/>
      <c r="DP28" s="680"/>
      <c r="DQ28" s="680"/>
      <c r="DR28" s="680"/>
      <c r="DS28" s="680"/>
      <c r="DT28" s="680"/>
      <c r="DU28" s="680"/>
      <c r="DV28" s="681"/>
      <c r="DW28" s="684">
        <v>22.4</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2863132</v>
      </c>
      <c r="S29" s="680"/>
      <c r="T29" s="680"/>
      <c r="U29" s="680"/>
      <c r="V29" s="680"/>
      <c r="W29" s="680"/>
      <c r="X29" s="680"/>
      <c r="Y29" s="681"/>
      <c r="Z29" s="682">
        <v>6.1</v>
      </c>
      <c r="AA29" s="682"/>
      <c r="AB29" s="682"/>
      <c r="AC29" s="682"/>
      <c r="AD29" s="683" t="s">
        <v>233</v>
      </c>
      <c r="AE29" s="683"/>
      <c r="AF29" s="683"/>
      <c r="AG29" s="683"/>
      <c r="AH29" s="683"/>
      <c r="AI29" s="683"/>
      <c r="AJ29" s="683"/>
      <c r="AK29" s="683"/>
      <c r="AL29" s="684" t="s">
        <v>244</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6633031</v>
      </c>
      <c r="CS29" s="715"/>
      <c r="CT29" s="715"/>
      <c r="CU29" s="715"/>
      <c r="CV29" s="715"/>
      <c r="CW29" s="715"/>
      <c r="CX29" s="715"/>
      <c r="CY29" s="716"/>
      <c r="CZ29" s="684">
        <v>14.7</v>
      </c>
      <c r="DA29" s="713"/>
      <c r="DB29" s="713"/>
      <c r="DC29" s="717"/>
      <c r="DD29" s="688">
        <v>6485870</v>
      </c>
      <c r="DE29" s="715"/>
      <c r="DF29" s="715"/>
      <c r="DG29" s="715"/>
      <c r="DH29" s="715"/>
      <c r="DI29" s="715"/>
      <c r="DJ29" s="715"/>
      <c r="DK29" s="716"/>
      <c r="DL29" s="688">
        <v>6485870</v>
      </c>
      <c r="DM29" s="715"/>
      <c r="DN29" s="715"/>
      <c r="DO29" s="715"/>
      <c r="DP29" s="715"/>
      <c r="DQ29" s="715"/>
      <c r="DR29" s="715"/>
      <c r="DS29" s="715"/>
      <c r="DT29" s="715"/>
      <c r="DU29" s="715"/>
      <c r="DV29" s="716"/>
      <c r="DW29" s="684">
        <v>22.4</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259282</v>
      </c>
      <c r="S30" s="680"/>
      <c r="T30" s="680"/>
      <c r="U30" s="680"/>
      <c r="V30" s="680"/>
      <c r="W30" s="680"/>
      <c r="X30" s="680"/>
      <c r="Y30" s="681"/>
      <c r="Z30" s="682">
        <v>0.6</v>
      </c>
      <c r="AA30" s="682"/>
      <c r="AB30" s="682"/>
      <c r="AC30" s="682"/>
      <c r="AD30" s="683">
        <v>32001</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99</v>
      </c>
      <c r="BH30" s="740"/>
      <c r="BI30" s="740"/>
      <c r="BJ30" s="740"/>
      <c r="BK30" s="740"/>
      <c r="BL30" s="740"/>
      <c r="BM30" s="674">
        <v>94.3</v>
      </c>
      <c r="BN30" s="740"/>
      <c r="BO30" s="740"/>
      <c r="BP30" s="740"/>
      <c r="BQ30" s="741"/>
      <c r="BR30" s="739">
        <v>98.8</v>
      </c>
      <c r="BS30" s="740"/>
      <c r="BT30" s="740"/>
      <c r="BU30" s="740"/>
      <c r="BV30" s="740"/>
      <c r="BW30" s="740"/>
      <c r="BX30" s="674">
        <v>93.7</v>
      </c>
      <c r="BY30" s="740"/>
      <c r="BZ30" s="740"/>
      <c r="CA30" s="740"/>
      <c r="CB30" s="741"/>
      <c r="CD30" s="744"/>
      <c r="CE30" s="745"/>
      <c r="CF30" s="694" t="s">
        <v>311</v>
      </c>
      <c r="CG30" s="695"/>
      <c r="CH30" s="695"/>
      <c r="CI30" s="695"/>
      <c r="CJ30" s="695"/>
      <c r="CK30" s="695"/>
      <c r="CL30" s="695"/>
      <c r="CM30" s="695"/>
      <c r="CN30" s="695"/>
      <c r="CO30" s="695"/>
      <c r="CP30" s="695"/>
      <c r="CQ30" s="696"/>
      <c r="CR30" s="679">
        <v>6215575</v>
      </c>
      <c r="CS30" s="680"/>
      <c r="CT30" s="680"/>
      <c r="CU30" s="680"/>
      <c r="CV30" s="680"/>
      <c r="CW30" s="680"/>
      <c r="CX30" s="680"/>
      <c r="CY30" s="681"/>
      <c r="CZ30" s="684">
        <v>13.8</v>
      </c>
      <c r="DA30" s="713"/>
      <c r="DB30" s="713"/>
      <c r="DC30" s="717"/>
      <c r="DD30" s="688">
        <v>6087381</v>
      </c>
      <c r="DE30" s="680"/>
      <c r="DF30" s="680"/>
      <c r="DG30" s="680"/>
      <c r="DH30" s="680"/>
      <c r="DI30" s="680"/>
      <c r="DJ30" s="680"/>
      <c r="DK30" s="681"/>
      <c r="DL30" s="688">
        <v>6087381</v>
      </c>
      <c r="DM30" s="680"/>
      <c r="DN30" s="680"/>
      <c r="DO30" s="680"/>
      <c r="DP30" s="680"/>
      <c r="DQ30" s="680"/>
      <c r="DR30" s="680"/>
      <c r="DS30" s="680"/>
      <c r="DT30" s="680"/>
      <c r="DU30" s="680"/>
      <c r="DV30" s="681"/>
      <c r="DW30" s="684">
        <v>21</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200625</v>
      </c>
      <c r="S31" s="680"/>
      <c r="T31" s="680"/>
      <c r="U31" s="680"/>
      <c r="V31" s="680"/>
      <c r="W31" s="680"/>
      <c r="X31" s="680"/>
      <c r="Y31" s="681"/>
      <c r="Z31" s="682">
        <v>0.4</v>
      </c>
      <c r="AA31" s="682"/>
      <c r="AB31" s="682"/>
      <c r="AC31" s="682"/>
      <c r="AD31" s="683" t="s">
        <v>233</v>
      </c>
      <c r="AE31" s="683"/>
      <c r="AF31" s="683"/>
      <c r="AG31" s="683"/>
      <c r="AH31" s="683"/>
      <c r="AI31" s="683"/>
      <c r="AJ31" s="683"/>
      <c r="AK31" s="683"/>
      <c r="AL31" s="684" t="s">
        <v>233</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99.1</v>
      </c>
      <c r="BH31" s="715"/>
      <c r="BI31" s="715"/>
      <c r="BJ31" s="715"/>
      <c r="BK31" s="715"/>
      <c r="BL31" s="715"/>
      <c r="BM31" s="685">
        <v>95.7</v>
      </c>
      <c r="BN31" s="737"/>
      <c r="BO31" s="737"/>
      <c r="BP31" s="737"/>
      <c r="BQ31" s="738"/>
      <c r="BR31" s="736">
        <v>98.9</v>
      </c>
      <c r="BS31" s="715"/>
      <c r="BT31" s="715"/>
      <c r="BU31" s="715"/>
      <c r="BV31" s="715"/>
      <c r="BW31" s="715"/>
      <c r="BX31" s="685">
        <v>95.1</v>
      </c>
      <c r="BY31" s="737"/>
      <c r="BZ31" s="737"/>
      <c r="CA31" s="737"/>
      <c r="CB31" s="738"/>
      <c r="CD31" s="744"/>
      <c r="CE31" s="745"/>
      <c r="CF31" s="694" t="s">
        <v>315</v>
      </c>
      <c r="CG31" s="695"/>
      <c r="CH31" s="695"/>
      <c r="CI31" s="695"/>
      <c r="CJ31" s="695"/>
      <c r="CK31" s="695"/>
      <c r="CL31" s="695"/>
      <c r="CM31" s="695"/>
      <c r="CN31" s="695"/>
      <c r="CO31" s="695"/>
      <c r="CP31" s="695"/>
      <c r="CQ31" s="696"/>
      <c r="CR31" s="679">
        <v>417456</v>
      </c>
      <c r="CS31" s="715"/>
      <c r="CT31" s="715"/>
      <c r="CU31" s="715"/>
      <c r="CV31" s="715"/>
      <c r="CW31" s="715"/>
      <c r="CX31" s="715"/>
      <c r="CY31" s="716"/>
      <c r="CZ31" s="684">
        <v>0.9</v>
      </c>
      <c r="DA31" s="713"/>
      <c r="DB31" s="713"/>
      <c r="DC31" s="717"/>
      <c r="DD31" s="688">
        <v>398489</v>
      </c>
      <c r="DE31" s="715"/>
      <c r="DF31" s="715"/>
      <c r="DG31" s="715"/>
      <c r="DH31" s="715"/>
      <c r="DI31" s="715"/>
      <c r="DJ31" s="715"/>
      <c r="DK31" s="716"/>
      <c r="DL31" s="688">
        <v>398489</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1632703</v>
      </c>
      <c r="S32" s="680"/>
      <c r="T32" s="680"/>
      <c r="U32" s="680"/>
      <c r="V32" s="680"/>
      <c r="W32" s="680"/>
      <c r="X32" s="680"/>
      <c r="Y32" s="681"/>
      <c r="Z32" s="682">
        <v>3.5</v>
      </c>
      <c r="AA32" s="682"/>
      <c r="AB32" s="682"/>
      <c r="AC32" s="682"/>
      <c r="AD32" s="683" t="s">
        <v>233</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98.9</v>
      </c>
      <c r="BH32" s="749"/>
      <c r="BI32" s="749"/>
      <c r="BJ32" s="749"/>
      <c r="BK32" s="749"/>
      <c r="BL32" s="749"/>
      <c r="BM32" s="750">
        <v>92.7</v>
      </c>
      <c r="BN32" s="749"/>
      <c r="BO32" s="749"/>
      <c r="BP32" s="749"/>
      <c r="BQ32" s="751"/>
      <c r="BR32" s="748">
        <v>98.7</v>
      </c>
      <c r="BS32" s="749"/>
      <c r="BT32" s="749"/>
      <c r="BU32" s="749"/>
      <c r="BV32" s="749"/>
      <c r="BW32" s="749"/>
      <c r="BX32" s="750">
        <v>92</v>
      </c>
      <c r="BY32" s="749"/>
      <c r="BZ32" s="749"/>
      <c r="CA32" s="749"/>
      <c r="CB32" s="751"/>
      <c r="CD32" s="746"/>
      <c r="CE32" s="747"/>
      <c r="CF32" s="694" t="s">
        <v>318</v>
      </c>
      <c r="CG32" s="695"/>
      <c r="CH32" s="695"/>
      <c r="CI32" s="695"/>
      <c r="CJ32" s="695"/>
      <c r="CK32" s="695"/>
      <c r="CL32" s="695"/>
      <c r="CM32" s="695"/>
      <c r="CN32" s="695"/>
      <c r="CO32" s="695"/>
      <c r="CP32" s="695"/>
      <c r="CQ32" s="696"/>
      <c r="CR32" s="679" t="s">
        <v>233</v>
      </c>
      <c r="CS32" s="680"/>
      <c r="CT32" s="680"/>
      <c r="CU32" s="680"/>
      <c r="CV32" s="680"/>
      <c r="CW32" s="680"/>
      <c r="CX32" s="680"/>
      <c r="CY32" s="681"/>
      <c r="CZ32" s="684" t="s">
        <v>244</v>
      </c>
      <c r="DA32" s="713"/>
      <c r="DB32" s="713"/>
      <c r="DC32" s="717"/>
      <c r="DD32" s="688" t="s">
        <v>244</v>
      </c>
      <c r="DE32" s="680"/>
      <c r="DF32" s="680"/>
      <c r="DG32" s="680"/>
      <c r="DH32" s="680"/>
      <c r="DI32" s="680"/>
      <c r="DJ32" s="680"/>
      <c r="DK32" s="681"/>
      <c r="DL32" s="688" t="s">
        <v>244</v>
      </c>
      <c r="DM32" s="680"/>
      <c r="DN32" s="680"/>
      <c r="DO32" s="680"/>
      <c r="DP32" s="680"/>
      <c r="DQ32" s="680"/>
      <c r="DR32" s="680"/>
      <c r="DS32" s="680"/>
      <c r="DT32" s="680"/>
      <c r="DU32" s="680"/>
      <c r="DV32" s="681"/>
      <c r="DW32" s="684" t="s">
        <v>233</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1094063</v>
      </c>
      <c r="S33" s="680"/>
      <c r="T33" s="680"/>
      <c r="U33" s="680"/>
      <c r="V33" s="680"/>
      <c r="W33" s="680"/>
      <c r="X33" s="680"/>
      <c r="Y33" s="681"/>
      <c r="Z33" s="682">
        <v>2.2999999999999998</v>
      </c>
      <c r="AA33" s="682"/>
      <c r="AB33" s="682"/>
      <c r="AC33" s="682"/>
      <c r="AD33" s="683" t="s">
        <v>233</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18598664</v>
      </c>
      <c r="CS33" s="715"/>
      <c r="CT33" s="715"/>
      <c r="CU33" s="715"/>
      <c r="CV33" s="715"/>
      <c r="CW33" s="715"/>
      <c r="CX33" s="715"/>
      <c r="CY33" s="716"/>
      <c r="CZ33" s="684">
        <v>41.3</v>
      </c>
      <c r="DA33" s="713"/>
      <c r="DB33" s="713"/>
      <c r="DC33" s="717"/>
      <c r="DD33" s="688">
        <v>14232089</v>
      </c>
      <c r="DE33" s="715"/>
      <c r="DF33" s="715"/>
      <c r="DG33" s="715"/>
      <c r="DH33" s="715"/>
      <c r="DI33" s="715"/>
      <c r="DJ33" s="715"/>
      <c r="DK33" s="716"/>
      <c r="DL33" s="688">
        <v>10635725</v>
      </c>
      <c r="DM33" s="715"/>
      <c r="DN33" s="715"/>
      <c r="DO33" s="715"/>
      <c r="DP33" s="715"/>
      <c r="DQ33" s="715"/>
      <c r="DR33" s="715"/>
      <c r="DS33" s="715"/>
      <c r="DT33" s="715"/>
      <c r="DU33" s="715"/>
      <c r="DV33" s="716"/>
      <c r="DW33" s="684">
        <v>36.700000000000003</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1566560</v>
      </c>
      <c r="S34" s="680"/>
      <c r="T34" s="680"/>
      <c r="U34" s="680"/>
      <c r="V34" s="680"/>
      <c r="W34" s="680"/>
      <c r="X34" s="680"/>
      <c r="Y34" s="681"/>
      <c r="Z34" s="682">
        <v>3.3</v>
      </c>
      <c r="AA34" s="682"/>
      <c r="AB34" s="682"/>
      <c r="AC34" s="682"/>
      <c r="AD34" s="683">
        <v>231</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5365901</v>
      </c>
      <c r="CS34" s="680"/>
      <c r="CT34" s="680"/>
      <c r="CU34" s="680"/>
      <c r="CV34" s="680"/>
      <c r="CW34" s="680"/>
      <c r="CX34" s="680"/>
      <c r="CY34" s="681"/>
      <c r="CZ34" s="684">
        <v>11.9</v>
      </c>
      <c r="DA34" s="713"/>
      <c r="DB34" s="713"/>
      <c r="DC34" s="717"/>
      <c r="DD34" s="688">
        <v>3550003</v>
      </c>
      <c r="DE34" s="680"/>
      <c r="DF34" s="680"/>
      <c r="DG34" s="680"/>
      <c r="DH34" s="680"/>
      <c r="DI34" s="680"/>
      <c r="DJ34" s="680"/>
      <c r="DK34" s="681"/>
      <c r="DL34" s="688">
        <v>2969159</v>
      </c>
      <c r="DM34" s="680"/>
      <c r="DN34" s="680"/>
      <c r="DO34" s="680"/>
      <c r="DP34" s="680"/>
      <c r="DQ34" s="680"/>
      <c r="DR34" s="680"/>
      <c r="DS34" s="680"/>
      <c r="DT34" s="680"/>
      <c r="DU34" s="680"/>
      <c r="DV34" s="681"/>
      <c r="DW34" s="684">
        <v>10.3</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3576400</v>
      </c>
      <c r="S35" s="680"/>
      <c r="T35" s="680"/>
      <c r="U35" s="680"/>
      <c r="V35" s="680"/>
      <c r="W35" s="680"/>
      <c r="X35" s="680"/>
      <c r="Y35" s="681"/>
      <c r="Z35" s="682">
        <v>7.6</v>
      </c>
      <c r="AA35" s="682"/>
      <c r="AB35" s="682"/>
      <c r="AC35" s="682"/>
      <c r="AD35" s="683" t="s">
        <v>244</v>
      </c>
      <c r="AE35" s="683"/>
      <c r="AF35" s="683"/>
      <c r="AG35" s="683"/>
      <c r="AH35" s="683"/>
      <c r="AI35" s="683"/>
      <c r="AJ35" s="683"/>
      <c r="AK35" s="683"/>
      <c r="AL35" s="684" t="s">
        <v>244</v>
      </c>
      <c r="AM35" s="685"/>
      <c r="AN35" s="685"/>
      <c r="AO35" s="686"/>
      <c r="AP35" s="234"/>
      <c r="AQ35" s="752" t="s">
        <v>326</v>
      </c>
      <c r="AR35" s="753"/>
      <c r="AS35" s="753"/>
      <c r="AT35" s="753"/>
      <c r="AU35" s="753"/>
      <c r="AV35" s="753"/>
      <c r="AW35" s="753"/>
      <c r="AX35" s="753"/>
      <c r="AY35" s="754"/>
      <c r="AZ35" s="668">
        <v>8890450</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354390</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274725</v>
      </c>
      <c r="CS35" s="715"/>
      <c r="CT35" s="715"/>
      <c r="CU35" s="715"/>
      <c r="CV35" s="715"/>
      <c r="CW35" s="715"/>
      <c r="CX35" s="715"/>
      <c r="CY35" s="716"/>
      <c r="CZ35" s="684">
        <v>0.6</v>
      </c>
      <c r="DA35" s="713"/>
      <c r="DB35" s="713"/>
      <c r="DC35" s="717"/>
      <c r="DD35" s="688">
        <v>188727</v>
      </c>
      <c r="DE35" s="715"/>
      <c r="DF35" s="715"/>
      <c r="DG35" s="715"/>
      <c r="DH35" s="715"/>
      <c r="DI35" s="715"/>
      <c r="DJ35" s="715"/>
      <c r="DK35" s="716"/>
      <c r="DL35" s="688">
        <v>188727</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244</v>
      </c>
      <c r="AA36" s="682"/>
      <c r="AB36" s="682"/>
      <c r="AC36" s="682"/>
      <c r="AD36" s="683" t="s">
        <v>233</v>
      </c>
      <c r="AE36" s="683"/>
      <c r="AF36" s="683"/>
      <c r="AG36" s="683"/>
      <c r="AH36" s="683"/>
      <c r="AI36" s="683"/>
      <c r="AJ36" s="683"/>
      <c r="AK36" s="683"/>
      <c r="AL36" s="684" t="s">
        <v>244</v>
      </c>
      <c r="AM36" s="685"/>
      <c r="AN36" s="685"/>
      <c r="AO36" s="686"/>
      <c r="AQ36" s="756" t="s">
        <v>330</v>
      </c>
      <c r="AR36" s="757"/>
      <c r="AS36" s="757"/>
      <c r="AT36" s="757"/>
      <c r="AU36" s="757"/>
      <c r="AV36" s="757"/>
      <c r="AW36" s="757"/>
      <c r="AX36" s="757"/>
      <c r="AY36" s="758"/>
      <c r="AZ36" s="679">
        <v>2795804</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306611</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8152653</v>
      </c>
      <c r="CS36" s="680"/>
      <c r="CT36" s="680"/>
      <c r="CU36" s="680"/>
      <c r="CV36" s="680"/>
      <c r="CW36" s="680"/>
      <c r="CX36" s="680"/>
      <c r="CY36" s="681"/>
      <c r="CZ36" s="684">
        <v>18.100000000000001</v>
      </c>
      <c r="DA36" s="713"/>
      <c r="DB36" s="713"/>
      <c r="DC36" s="717"/>
      <c r="DD36" s="688">
        <v>7214870</v>
      </c>
      <c r="DE36" s="680"/>
      <c r="DF36" s="680"/>
      <c r="DG36" s="680"/>
      <c r="DH36" s="680"/>
      <c r="DI36" s="680"/>
      <c r="DJ36" s="680"/>
      <c r="DK36" s="681"/>
      <c r="DL36" s="688">
        <v>4927061</v>
      </c>
      <c r="DM36" s="680"/>
      <c r="DN36" s="680"/>
      <c r="DO36" s="680"/>
      <c r="DP36" s="680"/>
      <c r="DQ36" s="680"/>
      <c r="DR36" s="680"/>
      <c r="DS36" s="680"/>
      <c r="DT36" s="680"/>
      <c r="DU36" s="680"/>
      <c r="DV36" s="681"/>
      <c r="DW36" s="684">
        <v>17</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1349600</v>
      </c>
      <c r="S37" s="680"/>
      <c r="T37" s="680"/>
      <c r="U37" s="680"/>
      <c r="V37" s="680"/>
      <c r="W37" s="680"/>
      <c r="X37" s="680"/>
      <c r="Y37" s="681"/>
      <c r="Z37" s="682">
        <v>2.9</v>
      </c>
      <c r="AA37" s="682"/>
      <c r="AB37" s="682"/>
      <c r="AC37" s="682"/>
      <c r="AD37" s="683" t="s">
        <v>233</v>
      </c>
      <c r="AE37" s="683"/>
      <c r="AF37" s="683"/>
      <c r="AG37" s="683"/>
      <c r="AH37" s="683"/>
      <c r="AI37" s="683"/>
      <c r="AJ37" s="683"/>
      <c r="AK37" s="683"/>
      <c r="AL37" s="684" t="s">
        <v>233</v>
      </c>
      <c r="AM37" s="685"/>
      <c r="AN37" s="685"/>
      <c r="AO37" s="686"/>
      <c r="AQ37" s="756" t="s">
        <v>334</v>
      </c>
      <c r="AR37" s="757"/>
      <c r="AS37" s="757"/>
      <c r="AT37" s="757"/>
      <c r="AU37" s="757"/>
      <c r="AV37" s="757"/>
      <c r="AW37" s="757"/>
      <c r="AX37" s="757"/>
      <c r="AY37" s="758"/>
      <c r="AZ37" s="679">
        <v>2287093</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11429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247196</v>
      </c>
      <c r="CS37" s="715"/>
      <c r="CT37" s="715"/>
      <c r="CU37" s="715"/>
      <c r="CV37" s="715"/>
      <c r="CW37" s="715"/>
      <c r="CX37" s="715"/>
      <c r="CY37" s="716"/>
      <c r="CZ37" s="684">
        <v>0.5</v>
      </c>
      <c r="DA37" s="713"/>
      <c r="DB37" s="713"/>
      <c r="DC37" s="717"/>
      <c r="DD37" s="688">
        <v>234716</v>
      </c>
      <c r="DE37" s="715"/>
      <c r="DF37" s="715"/>
      <c r="DG37" s="715"/>
      <c r="DH37" s="715"/>
      <c r="DI37" s="715"/>
      <c r="DJ37" s="715"/>
      <c r="DK37" s="716"/>
      <c r="DL37" s="688">
        <v>234716</v>
      </c>
      <c r="DM37" s="715"/>
      <c r="DN37" s="715"/>
      <c r="DO37" s="715"/>
      <c r="DP37" s="715"/>
      <c r="DQ37" s="715"/>
      <c r="DR37" s="715"/>
      <c r="DS37" s="715"/>
      <c r="DT37" s="715"/>
      <c r="DU37" s="715"/>
      <c r="DV37" s="716"/>
      <c r="DW37" s="684">
        <v>0.8</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47050856</v>
      </c>
      <c r="S38" s="760"/>
      <c r="T38" s="760"/>
      <c r="U38" s="760"/>
      <c r="V38" s="760"/>
      <c r="W38" s="760"/>
      <c r="X38" s="760"/>
      <c r="Y38" s="761"/>
      <c r="Z38" s="762">
        <v>100</v>
      </c>
      <c r="AA38" s="762"/>
      <c r="AB38" s="762"/>
      <c r="AC38" s="762"/>
      <c r="AD38" s="763">
        <v>27596018</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426665</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18850</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3330713</v>
      </c>
      <c r="CS38" s="680"/>
      <c r="CT38" s="680"/>
      <c r="CU38" s="680"/>
      <c r="CV38" s="680"/>
      <c r="CW38" s="680"/>
      <c r="CX38" s="680"/>
      <c r="CY38" s="681"/>
      <c r="CZ38" s="684">
        <v>7.4</v>
      </c>
      <c r="DA38" s="713"/>
      <c r="DB38" s="713"/>
      <c r="DC38" s="717"/>
      <c r="DD38" s="688">
        <v>2696079</v>
      </c>
      <c r="DE38" s="680"/>
      <c r="DF38" s="680"/>
      <c r="DG38" s="680"/>
      <c r="DH38" s="680"/>
      <c r="DI38" s="680"/>
      <c r="DJ38" s="680"/>
      <c r="DK38" s="681"/>
      <c r="DL38" s="688">
        <v>2550778</v>
      </c>
      <c r="DM38" s="680"/>
      <c r="DN38" s="680"/>
      <c r="DO38" s="680"/>
      <c r="DP38" s="680"/>
      <c r="DQ38" s="680"/>
      <c r="DR38" s="680"/>
      <c r="DS38" s="680"/>
      <c r="DT38" s="680"/>
      <c r="DU38" s="680"/>
      <c r="DV38" s="681"/>
      <c r="DW38" s="684">
        <v>8.8000000000000007</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233</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86</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863519</v>
      </c>
      <c r="CS39" s="715"/>
      <c r="CT39" s="715"/>
      <c r="CU39" s="715"/>
      <c r="CV39" s="715"/>
      <c r="CW39" s="715"/>
      <c r="CX39" s="715"/>
      <c r="CY39" s="716"/>
      <c r="CZ39" s="684">
        <v>1.9</v>
      </c>
      <c r="DA39" s="713"/>
      <c r="DB39" s="713"/>
      <c r="DC39" s="717"/>
      <c r="DD39" s="688">
        <v>562527</v>
      </c>
      <c r="DE39" s="715"/>
      <c r="DF39" s="715"/>
      <c r="DG39" s="715"/>
      <c r="DH39" s="715"/>
      <c r="DI39" s="715"/>
      <c r="DJ39" s="715"/>
      <c r="DK39" s="716"/>
      <c r="DL39" s="688" t="s">
        <v>244</v>
      </c>
      <c r="DM39" s="715"/>
      <c r="DN39" s="715"/>
      <c r="DO39" s="715"/>
      <c r="DP39" s="715"/>
      <c r="DQ39" s="715"/>
      <c r="DR39" s="715"/>
      <c r="DS39" s="715"/>
      <c r="DT39" s="715"/>
      <c r="DU39" s="715"/>
      <c r="DV39" s="716"/>
      <c r="DW39" s="684" t="s">
        <v>244</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673620</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244</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611153</v>
      </c>
      <c r="CS40" s="680"/>
      <c r="CT40" s="680"/>
      <c r="CU40" s="680"/>
      <c r="CV40" s="680"/>
      <c r="CW40" s="680"/>
      <c r="CX40" s="680"/>
      <c r="CY40" s="681"/>
      <c r="CZ40" s="684">
        <v>1.4</v>
      </c>
      <c r="DA40" s="713"/>
      <c r="DB40" s="713"/>
      <c r="DC40" s="717"/>
      <c r="DD40" s="688">
        <v>19883</v>
      </c>
      <c r="DE40" s="680"/>
      <c r="DF40" s="680"/>
      <c r="DG40" s="680"/>
      <c r="DH40" s="680"/>
      <c r="DI40" s="680"/>
      <c r="DJ40" s="680"/>
      <c r="DK40" s="681"/>
      <c r="DL40" s="688" t="s">
        <v>233</v>
      </c>
      <c r="DM40" s="680"/>
      <c r="DN40" s="680"/>
      <c r="DO40" s="680"/>
      <c r="DP40" s="680"/>
      <c r="DQ40" s="680"/>
      <c r="DR40" s="680"/>
      <c r="DS40" s="680"/>
      <c r="DT40" s="680"/>
      <c r="DU40" s="680"/>
      <c r="DV40" s="681"/>
      <c r="DW40" s="684" t="s">
        <v>244</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2707268</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308</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244</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5267593</v>
      </c>
      <c r="CS42" s="680"/>
      <c r="CT42" s="680"/>
      <c r="CU42" s="680"/>
      <c r="CV42" s="680"/>
      <c r="CW42" s="680"/>
      <c r="CX42" s="680"/>
      <c r="CY42" s="681"/>
      <c r="CZ42" s="684">
        <v>11.7</v>
      </c>
      <c r="DA42" s="685"/>
      <c r="DB42" s="685"/>
      <c r="DC42" s="780"/>
      <c r="DD42" s="688">
        <v>2006658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307532</v>
      </c>
      <c r="CS43" s="715"/>
      <c r="CT43" s="715"/>
      <c r="CU43" s="715"/>
      <c r="CV43" s="715"/>
      <c r="CW43" s="715"/>
      <c r="CX43" s="715"/>
      <c r="CY43" s="716"/>
      <c r="CZ43" s="684">
        <v>0.7</v>
      </c>
      <c r="DA43" s="713"/>
      <c r="DB43" s="713"/>
      <c r="DC43" s="717"/>
      <c r="DD43" s="688">
        <v>307532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4569022</v>
      </c>
      <c r="CS44" s="680"/>
      <c r="CT44" s="680"/>
      <c r="CU44" s="680"/>
      <c r="CV44" s="680"/>
      <c r="CW44" s="680"/>
      <c r="CX44" s="680"/>
      <c r="CY44" s="681"/>
      <c r="CZ44" s="684">
        <v>10.199999999999999</v>
      </c>
      <c r="DA44" s="685"/>
      <c r="DB44" s="685"/>
      <c r="DC44" s="780"/>
      <c r="DD44" s="688">
        <v>1817144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889903</v>
      </c>
      <c r="CS45" s="715"/>
      <c r="CT45" s="715"/>
      <c r="CU45" s="715"/>
      <c r="CV45" s="715"/>
      <c r="CW45" s="715"/>
      <c r="CX45" s="715"/>
      <c r="CY45" s="716"/>
      <c r="CZ45" s="684">
        <v>2</v>
      </c>
      <c r="DA45" s="713"/>
      <c r="DB45" s="713"/>
      <c r="DC45" s="717"/>
      <c r="DD45" s="688">
        <v>90924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3518145</v>
      </c>
      <c r="CS46" s="680"/>
      <c r="CT46" s="680"/>
      <c r="CU46" s="680"/>
      <c r="CV46" s="680"/>
      <c r="CW46" s="680"/>
      <c r="CX46" s="680"/>
      <c r="CY46" s="681"/>
      <c r="CZ46" s="684">
        <v>7.8</v>
      </c>
      <c r="DA46" s="685"/>
      <c r="DB46" s="685"/>
      <c r="DC46" s="780"/>
      <c r="DD46" s="688">
        <v>1685209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698571</v>
      </c>
      <c r="CS47" s="715"/>
      <c r="CT47" s="715"/>
      <c r="CU47" s="715"/>
      <c r="CV47" s="715"/>
      <c r="CW47" s="715"/>
      <c r="CX47" s="715"/>
      <c r="CY47" s="716"/>
      <c r="CZ47" s="684">
        <v>1.6</v>
      </c>
      <c r="DA47" s="713"/>
      <c r="DB47" s="713"/>
      <c r="DC47" s="717"/>
      <c r="DD47" s="688">
        <v>189514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233</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44994582</v>
      </c>
      <c r="CS49" s="749"/>
      <c r="CT49" s="749"/>
      <c r="CU49" s="749"/>
      <c r="CV49" s="749"/>
      <c r="CW49" s="749"/>
      <c r="CX49" s="749"/>
      <c r="CY49" s="781"/>
      <c r="CZ49" s="764">
        <v>100</v>
      </c>
      <c r="DA49" s="782"/>
      <c r="DB49" s="782"/>
      <c r="DC49" s="783"/>
      <c r="DD49" s="784">
        <v>31838941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ineqqtURDSQvQoDCKGcOlog/67NvGLGxtfhFZPM5FqEaXRlbudD4ubnG3PBKDgi64QXcGXxJ2KkF4L1hsNFejA==" saltValue="EPy12INmhowr5UTuQLaG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70" zoomScaleSheetLayoutView="10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47012.385000000002</v>
      </c>
      <c r="R7" s="815"/>
      <c r="S7" s="815"/>
      <c r="T7" s="815"/>
      <c r="U7" s="815"/>
      <c r="V7" s="815">
        <v>44983.932999999997</v>
      </c>
      <c r="W7" s="815"/>
      <c r="X7" s="815"/>
      <c r="Y7" s="815"/>
      <c r="Z7" s="815"/>
      <c r="AA7" s="815">
        <f>Q7-V7</f>
        <v>2028.4520000000048</v>
      </c>
      <c r="AB7" s="815"/>
      <c r="AC7" s="815"/>
      <c r="AD7" s="815"/>
      <c r="AE7" s="816"/>
      <c r="AF7" s="817">
        <v>823</v>
      </c>
      <c r="AG7" s="818"/>
      <c r="AH7" s="818"/>
      <c r="AI7" s="818"/>
      <c r="AJ7" s="819"/>
      <c r="AK7" s="854">
        <v>1805.345</v>
      </c>
      <c r="AL7" s="855"/>
      <c r="AM7" s="855"/>
      <c r="AN7" s="855"/>
      <c r="AO7" s="855"/>
      <c r="AP7" s="855">
        <v>54669.843999999997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592</v>
      </c>
      <c r="BS7" s="858" t="s">
        <v>582</v>
      </c>
      <c r="BT7" s="859"/>
      <c r="BU7" s="859"/>
      <c r="BV7" s="859"/>
      <c r="BW7" s="859"/>
      <c r="BX7" s="859"/>
      <c r="BY7" s="859"/>
      <c r="BZ7" s="859"/>
      <c r="CA7" s="859"/>
      <c r="CB7" s="859"/>
      <c r="CC7" s="859"/>
      <c r="CD7" s="859"/>
      <c r="CE7" s="859"/>
      <c r="CF7" s="859"/>
      <c r="CG7" s="860"/>
      <c r="CH7" s="851">
        <v>0</v>
      </c>
      <c r="CI7" s="852"/>
      <c r="CJ7" s="852"/>
      <c r="CK7" s="852"/>
      <c r="CL7" s="853"/>
      <c r="CM7" s="851">
        <v>260.26900000000001</v>
      </c>
      <c r="CN7" s="852"/>
      <c r="CO7" s="852"/>
      <c r="CP7" s="852"/>
      <c r="CQ7" s="853"/>
      <c r="CR7" s="851">
        <v>12.5</v>
      </c>
      <c r="CS7" s="852"/>
      <c r="CT7" s="852"/>
      <c r="CU7" s="852"/>
      <c r="CV7" s="853"/>
      <c r="CW7" s="851" t="s">
        <v>600</v>
      </c>
      <c r="CX7" s="852"/>
      <c r="CY7" s="852"/>
      <c r="CZ7" s="852"/>
      <c r="DA7" s="853"/>
      <c r="DB7" s="851" t="s">
        <v>600</v>
      </c>
      <c r="DC7" s="852"/>
      <c r="DD7" s="852"/>
      <c r="DE7" s="852"/>
      <c r="DF7" s="853"/>
      <c r="DG7" s="851" t="s">
        <v>600</v>
      </c>
      <c r="DH7" s="852"/>
      <c r="DI7" s="852"/>
      <c r="DJ7" s="852"/>
      <c r="DK7" s="853"/>
      <c r="DL7" s="851" t="s">
        <v>600</v>
      </c>
      <c r="DM7" s="852"/>
      <c r="DN7" s="852"/>
      <c r="DO7" s="852"/>
      <c r="DP7" s="853"/>
      <c r="DQ7" s="851" t="s">
        <v>600</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267.79500000000002</v>
      </c>
      <c r="R8" s="839"/>
      <c r="S8" s="839"/>
      <c r="T8" s="839"/>
      <c r="U8" s="839"/>
      <c r="V8" s="839">
        <v>247.595</v>
      </c>
      <c r="W8" s="839"/>
      <c r="X8" s="839"/>
      <c r="Y8" s="839"/>
      <c r="Z8" s="839"/>
      <c r="AA8" s="840">
        <f t="shared" ref="AA8:AA9" si="0">Q8-V8</f>
        <v>20.200000000000017</v>
      </c>
      <c r="AB8" s="841"/>
      <c r="AC8" s="841"/>
      <c r="AD8" s="841"/>
      <c r="AE8" s="842"/>
      <c r="AF8" s="843">
        <v>20</v>
      </c>
      <c r="AG8" s="841"/>
      <c r="AH8" s="841"/>
      <c r="AI8" s="841"/>
      <c r="AJ8" s="842"/>
      <c r="AK8" s="844">
        <v>66.927999999999997</v>
      </c>
      <c r="AL8" s="845"/>
      <c r="AM8" s="845"/>
      <c r="AN8" s="845"/>
      <c r="AO8" s="845"/>
      <c r="AP8" s="845">
        <v>72.489000000000004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583</v>
      </c>
      <c r="BT8" s="849"/>
      <c r="BU8" s="849"/>
      <c r="BV8" s="849"/>
      <c r="BW8" s="849"/>
      <c r="BX8" s="849"/>
      <c r="BY8" s="849"/>
      <c r="BZ8" s="849"/>
      <c r="CA8" s="849"/>
      <c r="CB8" s="849"/>
      <c r="CC8" s="849"/>
      <c r="CD8" s="849"/>
      <c r="CE8" s="849"/>
      <c r="CF8" s="849"/>
      <c r="CG8" s="850"/>
      <c r="CH8" s="861">
        <v>4.7919999999999998</v>
      </c>
      <c r="CI8" s="862"/>
      <c r="CJ8" s="862"/>
      <c r="CK8" s="862"/>
      <c r="CL8" s="863"/>
      <c r="CM8" s="861">
        <v>-21.532</v>
      </c>
      <c r="CN8" s="862"/>
      <c r="CO8" s="862"/>
      <c r="CP8" s="862"/>
      <c r="CQ8" s="863"/>
      <c r="CR8" s="861">
        <v>12.75</v>
      </c>
      <c r="CS8" s="862"/>
      <c r="CT8" s="862"/>
      <c r="CU8" s="862"/>
      <c r="CV8" s="863"/>
      <c r="CW8" s="861" t="s">
        <v>600</v>
      </c>
      <c r="CX8" s="862"/>
      <c r="CY8" s="862"/>
      <c r="CZ8" s="862"/>
      <c r="DA8" s="863"/>
      <c r="DB8" s="861" t="s">
        <v>600</v>
      </c>
      <c r="DC8" s="862"/>
      <c r="DD8" s="862"/>
      <c r="DE8" s="862"/>
      <c r="DF8" s="863"/>
      <c r="DG8" s="861" t="s">
        <v>600</v>
      </c>
      <c r="DH8" s="862"/>
      <c r="DI8" s="862"/>
      <c r="DJ8" s="862"/>
      <c r="DK8" s="863"/>
      <c r="DL8" s="861" t="s">
        <v>600</v>
      </c>
      <c r="DM8" s="862"/>
      <c r="DN8" s="862"/>
      <c r="DO8" s="862"/>
      <c r="DP8" s="863"/>
      <c r="DQ8" s="861" t="s">
        <v>600</v>
      </c>
      <c r="DR8" s="862"/>
      <c r="DS8" s="862"/>
      <c r="DT8" s="862"/>
      <c r="DU8" s="863"/>
      <c r="DV8" s="864"/>
      <c r="DW8" s="865"/>
      <c r="DX8" s="865"/>
      <c r="DY8" s="865"/>
      <c r="DZ8" s="866"/>
      <c r="EA8" s="254"/>
    </row>
    <row r="9" spans="1:131" s="255" customFormat="1" ht="26.25" customHeight="1" x14ac:dyDescent="0.15">
      <c r="A9" s="261">
        <v>3</v>
      </c>
      <c r="B9" s="835" t="s">
        <v>386</v>
      </c>
      <c r="C9" s="836"/>
      <c r="D9" s="836"/>
      <c r="E9" s="836"/>
      <c r="F9" s="836"/>
      <c r="G9" s="836"/>
      <c r="H9" s="836"/>
      <c r="I9" s="836"/>
      <c r="J9" s="836"/>
      <c r="K9" s="836"/>
      <c r="L9" s="836"/>
      <c r="M9" s="836"/>
      <c r="N9" s="836"/>
      <c r="O9" s="836"/>
      <c r="P9" s="837"/>
      <c r="Q9" s="838">
        <v>40.270000000000003</v>
      </c>
      <c r="R9" s="839"/>
      <c r="S9" s="839"/>
      <c r="T9" s="839"/>
      <c r="U9" s="839"/>
      <c r="V9" s="839">
        <v>32.649000000000001</v>
      </c>
      <c r="W9" s="839"/>
      <c r="X9" s="839"/>
      <c r="Y9" s="839"/>
      <c r="Z9" s="839"/>
      <c r="AA9" s="840">
        <f t="shared" si="0"/>
        <v>7.6210000000000022</v>
      </c>
      <c r="AB9" s="841"/>
      <c r="AC9" s="841"/>
      <c r="AD9" s="841"/>
      <c r="AE9" s="842"/>
      <c r="AF9" s="843">
        <v>8</v>
      </c>
      <c r="AG9" s="841"/>
      <c r="AH9" s="841"/>
      <c r="AI9" s="841"/>
      <c r="AJ9" s="842"/>
      <c r="AK9" s="844" t="s">
        <v>594</v>
      </c>
      <c r="AL9" s="845"/>
      <c r="AM9" s="845"/>
      <c r="AN9" s="845"/>
      <c r="AO9" s="845"/>
      <c r="AP9" s="845" t="s">
        <v>594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584</v>
      </c>
      <c r="BT9" s="849"/>
      <c r="BU9" s="849"/>
      <c r="BV9" s="849"/>
      <c r="BW9" s="849"/>
      <c r="BX9" s="849"/>
      <c r="BY9" s="849"/>
      <c r="BZ9" s="849"/>
      <c r="CA9" s="849"/>
      <c r="CB9" s="849"/>
      <c r="CC9" s="849"/>
      <c r="CD9" s="849"/>
      <c r="CE9" s="849"/>
      <c r="CF9" s="849"/>
      <c r="CG9" s="850"/>
      <c r="CH9" s="861">
        <v>4.109</v>
      </c>
      <c r="CI9" s="862"/>
      <c r="CJ9" s="862"/>
      <c r="CK9" s="862"/>
      <c r="CL9" s="863"/>
      <c r="CM9" s="861">
        <v>25.196000000000002</v>
      </c>
      <c r="CN9" s="862"/>
      <c r="CO9" s="862"/>
      <c r="CP9" s="862"/>
      <c r="CQ9" s="863"/>
      <c r="CR9" s="861">
        <v>20</v>
      </c>
      <c r="CS9" s="862"/>
      <c r="CT9" s="862"/>
      <c r="CU9" s="862"/>
      <c r="CV9" s="863"/>
      <c r="CW9" s="861" t="s">
        <v>600</v>
      </c>
      <c r="CX9" s="862"/>
      <c r="CY9" s="862"/>
      <c r="CZ9" s="862"/>
      <c r="DA9" s="863"/>
      <c r="DB9" s="861" t="s">
        <v>600</v>
      </c>
      <c r="DC9" s="862"/>
      <c r="DD9" s="862"/>
      <c r="DE9" s="862"/>
      <c r="DF9" s="863"/>
      <c r="DG9" s="861" t="s">
        <v>600</v>
      </c>
      <c r="DH9" s="862"/>
      <c r="DI9" s="862"/>
      <c r="DJ9" s="862"/>
      <c r="DK9" s="863"/>
      <c r="DL9" s="861" t="s">
        <v>600</v>
      </c>
      <c r="DM9" s="862"/>
      <c r="DN9" s="862"/>
      <c r="DO9" s="862"/>
      <c r="DP9" s="863"/>
      <c r="DQ9" s="861" t="s">
        <v>600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3"/>
      <c r="AG10" s="841"/>
      <c r="AH10" s="841"/>
      <c r="AI10" s="841"/>
      <c r="AJ10" s="842"/>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585</v>
      </c>
      <c r="BT10" s="849"/>
      <c r="BU10" s="849"/>
      <c r="BV10" s="849"/>
      <c r="BW10" s="849"/>
      <c r="BX10" s="849"/>
      <c r="BY10" s="849"/>
      <c r="BZ10" s="849"/>
      <c r="CA10" s="849"/>
      <c r="CB10" s="849"/>
      <c r="CC10" s="849"/>
      <c r="CD10" s="849"/>
      <c r="CE10" s="849"/>
      <c r="CF10" s="849"/>
      <c r="CG10" s="850"/>
      <c r="CH10" s="861">
        <v>8.9700000000000006</v>
      </c>
      <c r="CI10" s="862"/>
      <c r="CJ10" s="862"/>
      <c r="CK10" s="862"/>
      <c r="CL10" s="863"/>
      <c r="CM10" s="861">
        <v>77.155000000000001</v>
      </c>
      <c r="CN10" s="862"/>
      <c r="CO10" s="862"/>
      <c r="CP10" s="862"/>
      <c r="CQ10" s="863"/>
      <c r="CR10" s="861">
        <v>25.5</v>
      </c>
      <c r="CS10" s="862"/>
      <c r="CT10" s="862"/>
      <c r="CU10" s="862"/>
      <c r="CV10" s="863"/>
      <c r="CW10" s="861" t="s">
        <v>600</v>
      </c>
      <c r="CX10" s="862"/>
      <c r="CY10" s="862"/>
      <c r="CZ10" s="862"/>
      <c r="DA10" s="863"/>
      <c r="DB10" s="861" t="s">
        <v>600</v>
      </c>
      <c r="DC10" s="862"/>
      <c r="DD10" s="862"/>
      <c r="DE10" s="862"/>
      <c r="DF10" s="863"/>
      <c r="DG10" s="861" t="s">
        <v>600</v>
      </c>
      <c r="DH10" s="862"/>
      <c r="DI10" s="862"/>
      <c r="DJ10" s="862"/>
      <c r="DK10" s="863"/>
      <c r="DL10" s="861" t="s">
        <v>600</v>
      </c>
      <c r="DM10" s="862"/>
      <c r="DN10" s="862"/>
      <c r="DO10" s="862"/>
      <c r="DP10" s="863"/>
      <c r="DQ10" s="861" t="s">
        <v>600</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3"/>
      <c r="AG11" s="841"/>
      <c r="AH11" s="841"/>
      <c r="AI11" s="841"/>
      <c r="AJ11" s="842"/>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586</v>
      </c>
      <c r="BT11" s="849"/>
      <c r="BU11" s="849"/>
      <c r="BV11" s="849"/>
      <c r="BW11" s="849"/>
      <c r="BX11" s="849"/>
      <c r="BY11" s="849"/>
      <c r="BZ11" s="849"/>
      <c r="CA11" s="849"/>
      <c r="CB11" s="849"/>
      <c r="CC11" s="849"/>
      <c r="CD11" s="849"/>
      <c r="CE11" s="849"/>
      <c r="CF11" s="849"/>
      <c r="CG11" s="850"/>
      <c r="CH11" s="861">
        <v>54.021999999999998</v>
      </c>
      <c r="CI11" s="862"/>
      <c r="CJ11" s="862"/>
      <c r="CK11" s="862"/>
      <c r="CL11" s="863"/>
      <c r="CM11" s="861">
        <v>137.62299999999999</v>
      </c>
      <c r="CN11" s="862"/>
      <c r="CO11" s="862"/>
      <c r="CP11" s="862"/>
      <c r="CQ11" s="863"/>
      <c r="CR11" s="861">
        <v>80</v>
      </c>
      <c r="CS11" s="862"/>
      <c r="CT11" s="862"/>
      <c r="CU11" s="862"/>
      <c r="CV11" s="863"/>
      <c r="CW11" s="861" t="s">
        <v>600</v>
      </c>
      <c r="CX11" s="862"/>
      <c r="CY11" s="862"/>
      <c r="CZ11" s="862"/>
      <c r="DA11" s="863"/>
      <c r="DB11" s="861">
        <v>700</v>
      </c>
      <c r="DC11" s="862"/>
      <c r="DD11" s="862"/>
      <c r="DE11" s="862"/>
      <c r="DF11" s="863"/>
      <c r="DG11" s="861" t="s">
        <v>600</v>
      </c>
      <c r="DH11" s="862"/>
      <c r="DI11" s="862"/>
      <c r="DJ11" s="862"/>
      <c r="DK11" s="863"/>
      <c r="DL11" s="861" t="s">
        <v>601</v>
      </c>
      <c r="DM11" s="862"/>
      <c r="DN11" s="862"/>
      <c r="DO11" s="862"/>
      <c r="DP11" s="863"/>
      <c r="DQ11" s="861" t="s">
        <v>602</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3"/>
      <c r="AG12" s="841"/>
      <c r="AH12" s="841"/>
      <c r="AI12" s="841"/>
      <c r="AJ12" s="842"/>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587</v>
      </c>
      <c r="BT12" s="849"/>
      <c r="BU12" s="849"/>
      <c r="BV12" s="849"/>
      <c r="BW12" s="849"/>
      <c r="BX12" s="849"/>
      <c r="BY12" s="849"/>
      <c r="BZ12" s="849"/>
      <c r="CA12" s="849"/>
      <c r="CB12" s="849"/>
      <c r="CC12" s="849"/>
      <c r="CD12" s="849"/>
      <c r="CE12" s="849"/>
      <c r="CF12" s="849"/>
      <c r="CG12" s="850"/>
      <c r="CH12" s="861">
        <v>13.95</v>
      </c>
      <c r="CI12" s="862"/>
      <c r="CJ12" s="862"/>
      <c r="CK12" s="862"/>
      <c r="CL12" s="863"/>
      <c r="CM12" s="861">
        <v>97.447999999999993</v>
      </c>
      <c r="CN12" s="862"/>
      <c r="CO12" s="862"/>
      <c r="CP12" s="862"/>
      <c r="CQ12" s="863"/>
      <c r="CR12" s="861">
        <v>45.9</v>
      </c>
      <c r="CS12" s="862"/>
      <c r="CT12" s="862"/>
      <c r="CU12" s="862"/>
      <c r="CV12" s="863"/>
      <c r="CW12" s="861" t="s">
        <v>600</v>
      </c>
      <c r="CX12" s="862"/>
      <c r="CY12" s="862"/>
      <c r="CZ12" s="862"/>
      <c r="DA12" s="863"/>
      <c r="DB12" s="861" t="s">
        <v>600</v>
      </c>
      <c r="DC12" s="862"/>
      <c r="DD12" s="862"/>
      <c r="DE12" s="862"/>
      <c r="DF12" s="863"/>
      <c r="DG12" s="861" t="s">
        <v>600</v>
      </c>
      <c r="DH12" s="862"/>
      <c r="DI12" s="862"/>
      <c r="DJ12" s="862"/>
      <c r="DK12" s="863"/>
      <c r="DL12" s="861" t="s">
        <v>600</v>
      </c>
      <c r="DM12" s="862"/>
      <c r="DN12" s="862"/>
      <c r="DO12" s="862"/>
      <c r="DP12" s="863"/>
      <c r="DQ12" s="861" t="s">
        <v>600</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3"/>
      <c r="AG13" s="841"/>
      <c r="AH13" s="841"/>
      <c r="AI13" s="841"/>
      <c r="AJ13" s="842"/>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588</v>
      </c>
      <c r="BT13" s="849"/>
      <c r="BU13" s="849"/>
      <c r="BV13" s="849"/>
      <c r="BW13" s="849"/>
      <c r="BX13" s="849"/>
      <c r="BY13" s="849"/>
      <c r="BZ13" s="849"/>
      <c r="CA13" s="849"/>
      <c r="CB13" s="849"/>
      <c r="CC13" s="849"/>
      <c r="CD13" s="849"/>
      <c r="CE13" s="849"/>
      <c r="CF13" s="849"/>
      <c r="CG13" s="850"/>
      <c r="CH13" s="861">
        <v>-6.8330000000000002</v>
      </c>
      <c r="CI13" s="862"/>
      <c r="CJ13" s="862"/>
      <c r="CK13" s="862"/>
      <c r="CL13" s="863"/>
      <c r="CM13" s="861">
        <v>20.585999999999999</v>
      </c>
      <c r="CN13" s="862"/>
      <c r="CO13" s="862"/>
      <c r="CP13" s="862"/>
      <c r="CQ13" s="863"/>
      <c r="CR13" s="861">
        <v>4.95</v>
      </c>
      <c r="CS13" s="862"/>
      <c r="CT13" s="862"/>
      <c r="CU13" s="862"/>
      <c r="CV13" s="863"/>
      <c r="CW13" s="861" t="s">
        <v>600</v>
      </c>
      <c r="CX13" s="862"/>
      <c r="CY13" s="862"/>
      <c r="CZ13" s="862"/>
      <c r="DA13" s="863"/>
      <c r="DB13" s="861" t="s">
        <v>600</v>
      </c>
      <c r="DC13" s="862"/>
      <c r="DD13" s="862"/>
      <c r="DE13" s="862"/>
      <c r="DF13" s="863"/>
      <c r="DG13" s="861" t="s">
        <v>604</v>
      </c>
      <c r="DH13" s="862"/>
      <c r="DI13" s="862"/>
      <c r="DJ13" s="862"/>
      <c r="DK13" s="863"/>
      <c r="DL13" s="861" t="s">
        <v>600</v>
      </c>
      <c r="DM13" s="862"/>
      <c r="DN13" s="862"/>
      <c r="DO13" s="862"/>
      <c r="DP13" s="863"/>
      <c r="DQ13" s="861" t="s">
        <v>600</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3"/>
      <c r="AG14" s="841"/>
      <c r="AH14" s="841"/>
      <c r="AI14" s="841"/>
      <c r="AJ14" s="842"/>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589</v>
      </c>
      <c r="BT14" s="849"/>
      <c r="BU14" s="849"/>
      <c r="BV14" s="849"/>
      <c r="BW14" s="849"/>
      <c r="BX14" s="849"/>
      <c r="BY14" s="849"/>
      <c r="BZ14" s="849"/>
      <c r="CA14" s="849"/>
      <c r="CB14" s="849"/>
      <c r="CC14" s="849"/>
      <c r="CD14" s="849"/>
      <c r="CE14" s="849"/>
      <c r="CF14" s="849"/>
      <c r="CG14" s="850"/>
      <c r="CH14" s="861">
        <v>-1.804</v>
      </c>
      <c r="CI14" s="862"/>
      <c r="CJ14" s="862"/>
      <c r="CK14" s="862"/>
      <c r="CL14" s="863"/>
      <c r="CM14" s="861">
        <v>514.67399999999998</v>
      </c>
      <c r="CN14" s="862"/>
      <c r="CO14" s="862"/>
      <c r="CP14" s="862"/>
      <c r="CQ14" s="863"/>
      <c r="CR14" s="861">
        <v>13</v>
      </c>
      <c r="CS14" s="862"/>
      <c r="CT14" s="862"/>
      <c r="CU14" s="862"/>
      <c r="CV14" s="863"/>
      <c r="CW14" s="861" t="s">
        <v>600</v>
      </c>
      <c r="CX14" s="862"/>
      <c r="CY14" s="862"/>
      <c r="CZ14" s="862"/>
      <c r="DA14" s="863"/>
      <c r="DB14" s="861" t="s">
        <v>600</v>
      </c>
      <c r="DC14" s="862"/>
      <c r="DD14" s="862"/>
      <c r="DE14" s="862"/>
      <c r="DF14" s="863"/>
      <c r="DG14" s="861" t="s">
        <v>600</v>
      </c>
      <c r="DH14" s="862"/>
      <c r="DI14" s="862"/>
      <c r="DJ14" s="862"/>
      <c r="DK14" s="863"/>
      <c r="DL14" s="861" t="s">
        <v>604</v>
      </c>
      <c r="DM14" s="862"/>
      <c r="DN14" s="862"/>
      <c r="DO14" s="862"/>
      <c r="DP14" s="863"/>
      <c r="DQ14" s="861" t="s">
        <v>600</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3"/>
      <c r="AG15" s="841"/>
      <c r="AH15" s="841"/>
      <c r="AI15" s="841"/>
      <c r="AJ15" s="842"/>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590</v>
      </c>
      <c r="BT15" s="849"/>
      <c r="BU15" s="849"/>
      <c r="BV15" s="849"/>
      <c r="BW15" s="849"/>
      <c r="BX15" s="849"/>
      <c r="BY15" s="849"/>
      <c r="BZ15" s="849"/>
      <c r="CA15" s="849"/>
      <c r="CB15" s="849"/>
      <c r="CC15" s="849"/>
      <c r="CD15" s="849"/>
      <c r="CE15" s="849"/>
      <c r="CF15" s="849"/>
      <c r="CG15" s="850"/>
      <c r="CH15" s="861">
        <v>3.6480000000000001</v>
      </c>
      <c r="CI15" s="862"/>
      <c r="CJ15" s="862"/>
      <c r="CK15" s="862"/>
      <c r="CL15" s="863"/>
      <c r="CM15" s="861">
        <v>24.2</v>
      </c>
      <c r="CN15" s="862"/>
      <c r="CO15" s="862"/>
      <c r="CP15" s="862"/>
      <c r="CQ15" s="863"/>
      <c r="CR15" s="861">
        <v>20</v>
      </c>
      <c r="CS15" s="862"/>
      <c r="CT15" s="862"/>
      <c r="CU15" s="862"/>
      <c r="CV15" s="863"/>
      <c r="CW15" s="861" t="s">
        <v>600</v>
      </c>
      <c r="CX15" s="862"/>
      <c r="CY15" s="862"/>
      <c r="CZ15" s="862"/>
      <c r="DA15" s="863"/>
      <c r="DB15" s="861" t="s">
        <v>600</v>
      </c>
      <c r="DC15" s="862"/>
      <c r="DD15" s="862"/>
      <c r="DE15" s="862"/>
      <c r="DF15" s="863"/>
      <c r="DG15" s="861" t="s">
        <v>600</v>
      </c>
      <c r="DH15" s="862"/>
      <c r="DI15" s="862"/>
      <c r="DJ15" s="862"/>
      <c r="DK15" s="863"/>
      <c r="DL15" s="861" t="s">
        <v>600</v>
      </c>
      <c r="DM15" s="862"/>
      <c r="DN15" s="862"/>
      <c r="DO15" s="862"/>
      <c r="DP15" s="863"/>
      <c r="DQ15" s="861" t="s">
        <v>600</v>
      </c>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3"/>
      <c r="AG16" s="841"/>
      <c r="AH16" s="841"/>
      <c r="AI16" s="841"/>
      <c r="AJ16" s="842"/>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t="s">
        <v>592</v>
      </c>
      <c r="BS16" s="848" t="s">
        <v>591</v>
      </c>
      <c r="BT16" s="849"/>
      <c r="BU16" s="849"/>
      <c r="BV16" s="849"/>
      <c r="BW16" s="849"/>
      <c r="BX16" s="849"/>
      <c r="BY16" s="849"/>
      <c r="BZ16" s="849"/>
      <c r="CA16" s="849"/>
      <c r="CB16" s="849"/>
      <c r="CC16" s="849"/>
      <c r="CD16" s="849"/>
      <c r="CE16" s="849"/>
      <c r="CF16" s="849"/>
      <c r="CG16" s="850"/>
      <c r="CH16" s="861" t="s">
        <v>600</v>
      </c>
      <c r="CI16" s="862"/>
      <c r="CJ16" s="862"/>
      <c r="CK16" s="862"/>
      <c r="CL16" s="863"/>
      <c r="CM16" s="861" t="s">
        <v>600</v>
      </c>
      <c r="CN16" s="862"/>
      <c r="CO16" s="862"/>
      <c r="CP16" s="862"/>
      <c r="CQ16" s="863"/>
      <c r="CR16" s="861" t="s">
        <v>600</v>
      </c>
      <c r="CS16" s="862"/>
      <c r="CT16" s="862"/>
      <c r="CU16" s="862"/>
      <c r="CV16" s="863"/>
      <c r="CW16" s="861" t="s">
        <v>600</v>
      </c>
      <c r="CX16" s="862"/>
      <c r="CY16" s="862"/>
      <c r="CZ16" s="862"/>
      <c r="DA16" s="863"/>
      <c r="DB16" s="861" t="s">
        <v>600</v>
      </c>
      <c r="DC16" s="862"/>
      <c r="DD16" s="862"/>
      <c r="DE16" s="862"/>
      <c r="DF16" s="863"/>
      <c r="DG16" s="861" t="s">
        <v>600</v>
      </c>
      <c r="DH16" s="862"/>
      <c r="DI16" s="862"/>
      <c r="DJ16" s="862"/>
      <c r="DK16" s="863"/>
      <c r="DL16" s="861">
        <v>245.67500000000001</v>
      </c>
      <c r="DM16" s="862"/>
      <c r="DN16" s="862"/>
      <c r="DO16" s="862"/>
      <c r="DP16" s="863"/>
      <c r="DQ16" s="861" t="s">
        <v>600</v>
      </c>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3"/>
      <c r="AG17" s="841"/>
      <c r="AH17" s="841"/>
      <c r="AI17" s="841"/>
      <c r="AJ17" s="842"/>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3"/>
      <c r="AG18" s="841"/>
      <c r="AH18" s="841"/>
      <c r="AI18" s="841"/>
      <c r="AJ18" s="842"/>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3"/>
      <c r="AG19" s="841"/>
      <c r="AH19" s="841"/>
      <c r="AI19" s="841"/>
      <c r="AJ19" s="842"/>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3"/>
      <c r="AG20" s="841"/>
      <c r="AH20" s="841"/>
      <c r="AI20" s="841"/>
      <c r="AJ20" s="842"/>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3" t="s">
        <v>593</v>
      </c>
      <c r="AG21" s="841"/>
      <c r="AH21" s="841"/>
      <c r="AI21" s="841"/>
      <c r="AJ21" s="842"/>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3"/>
      <c r="AG22" s="841"/>
      <c r="AH22" s="841"/>
      <c r="AI22" s="841"/>
      <c r="AJ22" s="842"/>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47050.856</v>
      </c>
      <c r="R23" s="874"/>
      <c r="S23" s="874"/>
      <c r="T23" s="874"/>
      <c r="U23" s="874"/>
      <c r="V23" s="874">
        <v>44994.582000000002</v>
      </c>
      <c r="W23" s="874"/>
      <c r="X23" s="874"/>
      <c r="Y23" s="874"/>
      <c r="Z23" s="874"/>
      <c r="AA23" s="874">
        <f>Q23-V23</f>
        <v>2056.2739999999976</v>
      </c>
      <c r="AB23" s="874"/>
      <c r="AC23" s="874"/>
      <c r="AD23" s="874"/>
      <c r="AE23" s="875"/>
      <c r="AF23" s="876">
        <v>851</v>
      </c>
      <c r="AG23" s="874"/>
      <c r="AH23" s="874"/>
      <c r="AI23" s="874"/>
      <c r="AJ23" s="877"/>
      <c r="AK23" s="878"/>
      <c r="AL23" s="879"/>
      <c r="AM23" s="879"/>
      <c r="AN23" s="879"/>
      <c r="AO23" s="879"/>
      <c r="AP23" s="874">
        <v>54742.334999999999</v>
      </c>
      <c r="AQ23" s="874"/>
      <c r="AR23" s="874"/>
      <c r="AS23" s="874"/>
      <c r="AT23" s="874"/>
      <c r="AU23" s="880"/>
      <c r="AV23" s="880"/>
      <c r="AW23" s="880"/>
      <c r="AX23" s="880"/>
      <c r="AY23" s="881"/>
      <c r="AZ23" s="889" t="s">
        <v>233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9084.7780000000002</v>
      </c>
      <c r="R28" s="903"/>
      <c r="S28" s="903"/>
      <c r="T28" s="903"/>
      <c r="U28" s="903"/>
      <c r="V28" s="903">
        <v>8730.3870000000006</v>
      </c>
      <c r="W28" s="903"/>
      <c r="X28" s="903"/>
      <c r="Y28" s="903"/>
      <c r="Z28" s="903"/>
      <c r="AA28" s="903">
        <f>Q28-V28</f>
        <v>354.39099999999962</v>
      </c>
      <c r="AB28" s="903"/>
      <c r="AC28" s="903"/>
      <c r="AD28" s="903"/>
      <c r="AE28" s="904"/>
      <c r="AF28" s="905">
        <v>354</v>
      </c>
      <c r="AG28" s="903"/>
      <c r="AH28" s="903"/>
      <c r="AI28" s="903"/>
      <c r="AJ28" s="906"/>
      <c r="AK28" s="907">
        <v>664.69200000000001</v>
      </c>
      <c r="AL28" s="898"/>
      <c r="AM28" s="898"/>
      <c r="AN28" s="898"/>
      <c r="AO28" s="898"/>
      <c r="AP28" s="898" t="s">
        <v>600</v>
      </c>
      <c r="AQ28" s="898"/>
      <c r="AR28" s="898"/>
      <c r="AS28" s="898"/>
      <c r="AT28" s="898"/>
      <c r="AU28" s="898" t="s">
        <v>600</v>
      </c>
      <c r="AV28" s="898"/>
      <c r="AW28" s="898"/>
      <c r="AX28" s="898"/>
      <c r="AY28" s="898"/>
      <c r="AZ28" s="899" t="s">
        <v>600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92.001999999999995</v>
      </c>
      <c r="R29" s="839"/>
      <c r="S29" s="839"/>
      <c r="T29" s="839"/>
      <c r="U29" s="839"/>
      <c r="V29" s="839">
        <v>88.605000000000004</v>
      </c>
      <c r="W29" s="839"/>
      <c r="X29" s="839"/>
      <c r="Y29" s="839"/>
      <c r="Z29" s="839"/>
      <c r="AA29" s="839">
        <f t="shared" ref="AA29:AA35" si="1">Q29-V29</f>
        <v>3.3969999999999914</v>
      </c>
      <c r="AB29" s="839"/>
      <c r="AC29" s="839"/>
      <c r="AD29" s="839"/>
      <c r="AE29" s="840"/>
      <c r="AF29" s="843">
        <v>3</v>
      </c>
      <c r="AG29" s="841"/>
      <c r="AH29" s="841"/>
      <c r="AI29" s="841"/>
      <c r="AJ29" s="842"/>
      <c r="AK29" s="910">
        <v>12.968</v>
      </c>
      <c r="AL29" s="911"/>
      <c r="AM29" s="911"/>
      <c r="AN29" s="911"/>
      <c r="AO29" s="911"/>
      <c r="AP29" s="911">
        <v>3.4079999999999999</v>
      </c>
      <c r="AQ29" s="911"/>
      <c r="AR29" s="911"/>
      <c r="AS29" s="911"/>
      <c r="AT29" s="911"/>
      <c r="AU29" s="911">
        <v>0.497</v>
      </c>
      <c r="AV29" s="911"/>
      <c r="AW29" s="911"/>
      <c r="AX29" s="911"/>
      <c r="AY29" s="911"/>
      <c r="AZ29" s="912" t="s">
        <v>600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9516.3549999999996</v>
      </c>
      <c r="R30" s="839"/>
      <c r="S30" s="839"/>
      <c r="T30" s="839"/>
      <c r="U30" s="839"/>
      <c r="V30" s="839">
        <v>9176.268</v>
      </c>
      <c r="W30" s="839"/>
      <c r="X30" s="839"/>
      <c r="Y30" s="839"/>
      <c r="Z30" s="839"/>
      <c r="AA30" s="839">
        <f t="shared" si="1"/>
        <v>340.08699999999953</v>
      </c>
      <c r="AB30" s="839"/>
      <c r="AC30" s="839"/>
      <c r="AD30" s="839"/>
      <c r="AE30" s="840"/>
      <c r="AF30" s="843">
        <v>340</v>
      </c>
      <c r="AG30" s="841"/>
      <c r="AH30" s="841"/>
      <c r="AI30" s="841"/>
      <c r="AJ30" s="842"/>
      <c r="AK30" s="910">
        <v>1438.441</v>
      </c>
      <c r="AL30" s="911"/>
      <c r="AM30" s="911"/>
      <c r="AN30" s="911"/>
      <c r="AO30" s="911"/>
      <c r="AP30" s="911" t="s">
        <v>600</v>
      </c>
      <c r="AQ30" s="911"/>
      <c r="AR30" s="911"/>
      <c r="AS30" s="911"/>
      <c r="AT30" s="911"/>
      <c r="AU30" s="911" t="s">
        <v>600</v>
      </c>
      <c r="AV30" s="911"/>
      <c r="AW30" s="911"/>
      <c r="AX30" s="911"/>
      <c r="AY30" s="911"/>
      <c r="AZ30" s="912" t="s">
        <v>602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1203.223</v>
      </c>
      <c r="R31" s="839"/>
      <c r="S31" s="839"/>
      <c r="T31" s="839"/>
      <c r="U31" s="839"/>
      <c r="V31" s="839">
        <v>1174.404</v>
      </c>
      <c r="W31" s="839"/>
      <c r="X31" s="839"/>
      <c r="Y31" s="839"/>
      <c r="Z31" s="839"/>
      <c r="AA31" s="839">
        <f t="shared" si="1"/>
        <v>28.81899999999996</v>
      </c>
      <c r="AB31" s="839"/>
      <c r="AC31" s="839"/>
      <c r="AD31" s="839"/>
      <c r="AE31" s="840"/>
      <c r="AF31" s="843">
        <v>29</v>
      </c>
      <c r="AG31" s="841"/>
      <c r="AH31" s="841"/>
      <c r="AI31" s="841"/>
      <c r="AJ31" s="842"/>
      <c r="AK31" s="910">
        <v>328.22399999999999</v>
      </c>
      <c r="AL31" s="911"/>
      <c r="AM31" s="911"/>
      <c r="AN31" s="911"/>
      <c r="AO31" s="911"/>
      <c r="AP31" s="911" t="s">
        <v>600</v>
      </c>
      <c r="AQ31" s="911"/>
      <c r="AR31" s="911"/>
      <c r="AS31" s="911"/>
      <c r="AT31" s="911"/>
      <c r="AU31" s="911" t="s">
        <v>600</v>
      </c>
      <c r="AV31" s="911"/>
      <c r="AW31" s="911"/>
      <c r="AX31" s="911"/>
      <c r="AY31" s="911"/>
      <c r="AZ31" s="912" t="s">
        <v>600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2332.7429999999999</v>
      </c>
      <c r="R32" s="839"/>
      <c r="S32" s="839"/>
      <c r="T32" s="839"/>
      <c r="U32" s="839"/>
      <c r="V32" s="839">
        <v>2058.2779999999998</v>
      </c>
      <c r="W32" s="839"/>
      <c r="X32" s="839"/>
      <c r="Y32" s="839"/>
      <c r="Z32" s="839"/>
      <c r="AA32" s="839">
        <f t="shared" si="1"/>
        <v>274.46500000000015</v>
      </c>
      <c r="AB32" s="839"/>
      <c r="AC32" s="839"/>
      <c r="AD32" s="839"/>
      <c r="AE32" s="840"/>
      <c r="AF32" s="843">
        <v>3057</v>
      </c>
      <c r="AG32" s="841"/>
      <c r="AH32" s="841"/>
      <c r="AI32" s="841"/>
      <c r="AJ32" s="842"/>
      <c r="AK32" s="910">
        <v>295.45499999999998</v>
      </c>
      <c r="AL32" s="911"/>
      <c r="AM32" s="911"/>
      <c r="AN32" s="911"/>
      <c r="AO32" s="911"/>
      <c r="AP32" s="911">
        <v>12136.472</v>
      </c>
      <c r="AQ32" s="911"/>
      <c r="AR32" s="911"/>
      <c r="AS32" s="911"/>
      <c r="AT32" s="911"/>
      <c r="AU32" s="911">
        <v>2754.9789999999998</v>
      </c>
      <c r="AV32" s="911"/>
      <c r="AW32" s="911"/>
      <c r="AX32" s="911"/>
      <c r="AY32" s="911"/>
      <c r="AZ32" s="912" t="s">
        <v>600</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f>77.205+3133.86+1729.607+959.89+60.881+23.554+16.292</f>
        <v>6001.2890000000016</v>
      </c>
      <c r="R33" s="839"/>
      <c r="S33" s="839"/>
      <c r="T33" s="839"/>
      <c r="U33" s="839"/>
      <c r="V33" s="839">
        <f>77.205+2687.99+1487.077+959.89+60.881+23.554+16.292</f>
        <v>5312.889000000001</v>
      </c>
      <c r="W33" s="839"/>
      <c r="X33" s="839"/>
      <c r="Y33" s="839"/>
      <c r="Z33" s="839"/>
      <c r="AA33" s="839">
        <f t="shared" si="1"/>
        <v>688.40000000000055</v>
      </c>
      <c r="AB33" s="839"/>
      <c r="AC33" s="839"/>
      <c r="AD33" s="839"/>
      <c r="AE33" s="840"/>
      <c r="AF33" s="843">
        <v>1156</v>
      </c>
      <c r="AG33" s="841"/>
      <c r="AH33" s="841"/>
      <c r="AI33" s="841"/>
      <c r="AJ33" s="842"/>
      <c r="AK33" s="910">
        <f>1.324+1220.588+892.91+620.197+16.122+19.851+7.387</f>
        <v>2778.3790000000004</v>
      </c>
      <c r="AL33" s="911"/>
      <c r="AM33" s="911"/>
      <c r="AN33" s="911"/>
      <c r="AO33" s="911"/>
      <c r="AP33" s="911">
        <f>21.581+24059.306+12878.461+8673.935+171.382+247.772+97.581</f>
        <v>46150.017999999989</v>
      </c>
      <c r="AQ33" s="911"/>
      <c r="AR33" s="911"/>
      <c r="AS33" s="911"/>
      <c r="AT33" s="911"/>
      <c r="AU33" s="911">
        <v>36089.313999999998</v>
      </c>
      <c r="AV33" s="911"/>
      <c r="AW33" s="911"/>
      <c r="AX33" s="911"/>
      <c r="AY33" s="911"/>
      <c r="AZ33" s="912" t="s">
        <v>600</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149.49199999999999</v>
      </c>
      <c r="R34" s="839"/>
      <c r="S34" s="839"/>
      <c r="T34" s="839"/>
      <c r="U34" s="839"/>
      <c r="V34" s="839">
        <v>150.19499999999999</v>
      </c>
      <c r="W34" s="839"/>
      <c r="X34" s="839"/>
      <c r="Y34" s="839"/>
      <c r="Z34" s="839"/>
      <c r="AA34" s="839">
        <f t="shared" si="1"/>
        <v>-0.70300000000000296</v>
      </c>
      <c r="AB34" s="839"/>
      <c r="AC34" s="839"/>
      <c r="AD34" s="839"/>
      <c r="AE34" s="840"/>
      <c r="AF34" s="843">
        <v>194</v>
      </c>
      <c r="AG34" s="841"/>
      <c r="AH34" s="841"/>
      <c r="AI34" s="841"/>
      <c r="AJ34" s="842"/>
      <c r="AK34" s="910">
        <v>50.174999999999997</v>
      </c>
      <c r="AL34" s="911"/>
      <c r="AM34" s="911"/>
      <c r="AN34" s="911"/>
      <c r="AO34" s="911"/>
      <c r="AP34" s="911" t="s">
        <v>600</v>
      </c>
      <c r="AQ34" s="911"/>
      <c r="AR34" s="911"/>
      <c r="AS34" s="911"/>
      <c r="AT34" s="911"/>
      <c r="AU34" s="911" t="s">
        <v>600</v>
      </c>
      <c r="AV34" s="911"/>
      <c r="AW34" s="911"/>
      <c r="AX34" s="911"/>
      <c r="AY34" s="911"/>
      <c r="AZ34" s="912" t="s">
        <v>600</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112.503</v>
      </c>
      <c r="R35" s="839"/>
      <c r="S35" s="839"/>
      <c r="T35" s="839"/>
      <c r="U35" s="839"/>
      <c r="V35" s="839">
        <v>100.99</v>
      </c>
      <c r="W35" s="839"/>
      <c r="X35" s="839"/>
      <c r="Y35" s="839"/>
      <c r="Z35" s="839"/>
      <c r="AA35" s="839">
        <f t="shared" si="1"/>
        <v>11.513000000000005</v>
      </c>
      <c r="AB35" s="839"/>
      <c r="AC35" s="839"/>
      <c r="AD35" s="839"/>
      <c r="AE35" s="840"/>
      <c r="AF35" s="843">
        <v>4</v>
      </c>
      <c r="AG35" s="841"/>
      <c r="AH35" s="841"/>
      <c r="AI35" s="841"/>
      <c r="AJ35" s="842"/>
      <c r="AK35" s="910" t="s">
        <v>600</v>
      </c>
      <c r="AL35" s="911"/>
      <c r="AM35" s="911"/>
      <c r="AN35" s="911"/>
      <c r="AO35" s="911"/>
      <c r="AP35" s="911" t="s">
        <v>600</v>
      </c>
      <c r="AQ35" s="911"/>
      <c r="AR35" s="911"/>
      <c r="AS35" s="911"/>
      <c r="AT35" s="911"/>
      <c r="AU35" s="911" t="s">
        <v>601</v>
      </c>
      <c r="AV35" s="911"/>
      <c r="AW35" s="911"/>
      <c r="AX35" s="911"/>
      <c r="AY35" s="911"/>
      <c r="AZ35" s="912" t="s">
        <v>600</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3"/>
      <c r="AG36" s="841"/>
      <c r="AH36" s="841"/>
      <c r="AI36" s="841"/>
      <c r="AJ36" s="842"/>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3"/>
      <c r="AG37" s="841"/>
      <c r="AH37" s="841"/>
      <c r="AI37" s="841"/>
      <c r="AJ37" s="842"/>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3"/>
      <c r="AG38" s="841"/>
      <c r="AH38" s="841"/>
      <c r="AI38" s="841"/>
      <c r="AJ38" s="842"/>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3"/>
      <c r="AG39" s="841"/>
      <c r="AH39" s="841"/>
      <c r="AI39" s="841"/>
      <c r="AJ39" s="842"/>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3"/>
      <c r="AG40" s="841"/>
      <c r="AH40" s="841"/>
      <c r="AI40" s="841"/>
      <c r="AJ40" s="842"/>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3"/>
      <c r="AG41" s="841"/>
      <c r="AH41" s="841"/>
      <c r="AI41" s="841"/>
      <c r="AJ41" s="842"/>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3"/>
      <c r="AG42" s="841"/>
      <c r="AH42" s="841"/>
      <c r="AI42" s="841"/>
      <c r="AJ42" s="842"/>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3"/>
      <c r="AG43" s="841"/>
      <c r="AH43" s="841"/>
      <c r="AI43" s="841"/>
      <c r="AJ43" s="842"/>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3"/>
      <c r="AG44" s="841"/>
      <c r="AH44" s="841"/>
      <c r="AI44" s="841"/>
      <c r="AJ44" s="842"/>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3"/>
      <c r="AG45" s="841"/>
      <c r="AH45" s="841"/>
      <c r="AI45" s="841"/>
      <c r="AJ45" s="842"/>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3"/>
      <c r="AG46" s="841"/>
      <c r="AH46" s="841"/>
      <c r="AI46" s="841"/>
      <c r="AJ46" s="842"/>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3"/>
      <c r="AG47" s="841"/>
      <c r="AH47" s="841"/>
      <c r="AI47" s="841"/>
      <c r="AJ47" s="842"/>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3"/>
      <c r="AG48" s="841"/>
      <c r="AH48" s="841"/>
      <c r="AI48" s="841"/>
      <c r="AJ48" s="842"/>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3"/>
      <c r="AG49" s="841"/>
      <c r="AH49" s="841"/>
      <c r="AI49" s="841"/>
      <c r="AJ49" s="842"/>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3"/>
      <c r="AG50" s="841"/>
      <c r="AH50" s="841"/>
      <c r="AI50" s="841"/>
      <c r="AJ50" s="842"/>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3"/>
      <c r="AG51" s="841"/>
      <c r="AH51" s="841"/>
      <c r="AI51" s="841"/>
      <c r="AJ51" s="842"/>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3"/>
      <c r="AG52" s="841"/>
      <c r="AH52" s="841"/>
      <c r="AI52" s="841"/>
      <c r="AJ52" s="842"/>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3"/>
      <c r="AG53" s="841"/>
      <c r="AH53" s="841"/>
      <c r="AI53" s="841"/>
      <c r="AJ53" s="842"/>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3"/>
      <c r="AG54" s="841"/>
      <c r="AH54" s="841"/>
      <c r="AI54" s="841"/>
      <c r="AJ54" s="842"/>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3"/>
      <c r="AG55" s="841"/>
      <c r="AH55" s="841"/>
      <c r="AI55" s="841"/>
      <c r="AJ55" s="842"/>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3"/>
      <c r="AG56" s="841"/>
      <c r="AH56" s="841"/>
      <c r="AI56" s="841"/>
      <c r="AJ56" s="842"/>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3"/>
      <c r="AG57" s="841"/>
      <c r="AH57" s="841"/>
      <c r="AI57" s="841"/>
      <c r="AJ57" s="842"/>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3"/>
      <c r="AG58" s="841"/>
      <c r="AH58" s="841"/>
      <c r="AI58" s="841"/>
      <c r="AJ58" s="842"/>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3"/>
      <c r="AG59" s="841"/>
      <c r="AH59" s="841"/>
      <c r="AI59" s="841"/>
      <c r="AJ59" s="842"/>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3"/>
      <c r="AG60" s="841"/>
      <c r="AH60" s="841"/>
      <c r="AI60" s="841"/>
      <c r="AJ60" s="842"/>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3"/>
      <c r="AG61" s="841"/>
      <c r="AH61" s="841"/>
      <c r="AI61" s="841"/>
      <c r="AJ61" s="842"/>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3"/>
      <c r="AG62" s="841"/>
      <c r="AH62" s="841"/>
      <c r="AI62" s="841"/>
      <c r="AJ62" s="842"/>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5138</v>
      </c>
      <c r="AG63" s="922"/>
      <c r="AH63" s="922"/>
      <c r="AI63" s="922"/>
      <c r="AJ63" s="923"/>
      <c r="AK63" s="924"/>
      <c r="AL63" s="919"/>
      <c r="AM63" s="919"/>
      <c r="AN63" s="919"/>
      <c r="AO63" s="919"/>
      <c r="AP63" s="922">
        <f>SUM(AP28:AT62)</f>
        <v>58289.897999999986</v>
      </c>
      <c r="AQ63" s="922"/>
      <c r="AR63" s="922"/>
      <c r="AS63" s="922"/>
      <c r="AT63" s="922"/>
      <c r="AU63" s="922">
        <f>SUM(AU28:AY62)</f>
        <v>38844.79</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392</v>
      </c>
      <c r="R66" s="798"/>
      <c r="S66" s="798"/>
      <c r="T66" s="798"/>
      <c r="U66" s="799"/>
      <c r="V66" s="797" t="s">
        <v>416</v>
      </c>
      <c r="W66" s="798"/>
      <c r="X66" s="798"/>
      <c r="Y66" s="798"/>
      <c r="Z66" s="799"/>
      <c r="AA66" s="797" t="s">
        <v>394</v>
      </c>
      <c r="AB66" s="798"/>
      <c r="AC66" s="798"/>
      <c r="AD66" s="798"/>
      <c r="AE66" s="799"/>
      <c r="AF66" s="932" t="s">
        <v>395</v>
      </c>
      <c r="AG66" s="893"/>
      <c r="AH66" s="893"/>
      <c r="AI66" s="893"/>
      <c r="AJ66" s="933"/>
      <c r="AK66" s="797" t="s">
        <v>417</v>
      </c>
      <c r="AL66" s="821"/>
      <c r="AM66" s="821"/>
      <c r="AN66" s="821"/>
      <c r="AO66" s="822"/>
      <c r="AP66" s="797" t="s">
        <v>418</v>
      </c>
      <c r="AQ66" s="798"/>
      <c r="AR66" s="798"/>
      <c r="AS66" s="798"/>
      <c r="AT66" s="799"/>
      <c r="AU66" s="797" t="s">
        <v>419</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f>16105.741+1874.374+726.379+2229.813</f>
        <v>20936.307000000001</v>
      </c>
      <c r="R68" s="946"/>
      <c r="S68" s="946"/>
      <c r="T68" s="946"/>
      <c r="U68" s="946"/>
      <c r="V68" s="946">
        <f>16686.786+2003.225+725.943+2776.529</f>
        <v>22192.482999999997</v>
      </c>
      <c r="W68" s="946"/>
      <c r="X68" s="946"/>
      <c r="Y68" s="946"/>
      <c r="Z68" s="946"/>
      <c r="AA68" s="946">
        <f>Q68-V68</f>
        <v>-1256.1759999999958</v>
      </c>
      <c r="AB68" s="946"/>
      <c r="AC68" s="946"/>
      <c r="AD68" s="946"/>
      <c r="AE68" s="946"/>
      <c r="AF68" s="946">
        <v>153.68899999999999</v>
      </c>
      <c r="AG68" s="946"/>
      <c r="AH68" s="946"/>
      <c r="AI68" s="946"/>
      <c r="AJ68" s="946"/>
      <c r="AK68" s="946" t="s">
        <v>603</v>
      </c>
      <c r="AL68" s="946"/>
      <c r="AM68" s="946"/>
      <c r="AN68" s="946"/>
      <c r="AO68" s="946"/>
      <c r="AP68" s="946">
        <v>24115.774000000001</v>
      </c>
      <c r="AQ68" s="946"/>
      <c r="AR68" s="946"/>
      <c r="AS68" s="946"/>
      <c r="AT68" s="946"/>
      <c r="AU68" s="946">
        <v>12059.712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576</v>
      </c>
      <c r="C69" s="954"/>
      <c r="D69" s="954"/>
      <c r="E69" s="954"/>
      <c r="F69" s="954"/>
      <c r="G69" s="954"/>
      <c r="H69" s="954"/>
      <c r="I69" s="954"/>
      <c r="J69" s="954"/>
      <c r="K69" s="954"/>
      <c r="L69" s="954"/>
      <c r="M69" s="954"/>
      <c r="N69" s="954"/>
      <c r="O69" s="954"/>
      <c r="P69" s="955"/>
      <c r="Q69" s="956">
        <v>722.38</v>
      </c>
      <c r="R69" s="911"/>
      <c r="S69" s="911"/>
      <c r="T69" s="911"/>
      <c r="U69" s="911"/>
      <c r="V69" s="911">
        <v>685.74699999999996</v>
      </c>
      <c r="W69" s="911"/>
      <c r="X69" s="911"/>
      <c r="Y69" s="911"/>
      <c r="Z69" s="911"/>
      <c r="AA69" s="911">
        <f>Q69-V69</f>
        <v>36.633000000000038</v>
      </c>
      <c r="AB69" s="911"/>
      <c r="AC69" s="911"/>
      <c r="AD69" s="911"/>
      <c r="AE69" s="911"/>
      <c r="AF69" s="911">
        <f>AA69</f>
        <v>36.633000000000038</v>
      </c>
      <c r="AG69" s="911"/>
      <c r="AH69" s="911"/>
      <c r="AI69" s="911"/>
      <c r="AJ69" s="911"/>
      <c r="AK69" s="911" t="s">
        <v>600</v>
      </c>
      <c r="AL69" s="911"/>
      <c r="AM69" s="911"/>
      <c r="AN69" s="911"/>
      <c r="AO69" s="911"/>
      <c r="AP69" s="911" t="s">
        <v>600</v>
      </c>
      <c r="AQ69" s="911"/>
      <c r="AR69" s="911"/>
      <c r="AS69" s="911"/>
      <c r="AT69" s="911"/>
      <c r="AU69" s="911" t="s">
        <v>600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577</v>
      </c>
      <c r="C70" s="954"/>
      <c r="D70" s="954"/>
      <c r="E70" s="954"/>
      <c r="F70" s="954"/>
      <c r="G70" s="954"/>
      <c r="H70" s="954"/>
      <c r="I70" s="954"/>
      <c r="J70" s="954"/>
      <c r="K70" s="954"/>
      <c r="L70" s="954"/>
      <c r="M70" s="954"/>
      <c r="N70" s="954"/>
      <c r="O70" s="954"/>
      <c r="P70" s="955"/>
      <c r="Q70" s="956">
        <v>117.22799999999999</v>
      </c>
      <c r="R70" s="911"/>
      <c r="S70" s="911"/>
      <c r="T70" s="911"/>
      <c r="U70" s="911"/>
      <c r="V70" s="911">
        <v>115.767</v>
      </c>
      <c r="W70" s="911"/>
      <c r="X70" s="911"/>
      <c r="Y70" s="911"/>
      <c r="Z70" s="911"/>
      <c r="AA70" s="911">
        <f t="shared" ref="AA70:AA74" si="2">Q70-V70</f>
        <v>1.4609999999999985</v>
      </c>
      <c r="AB70" s="911"/>
      <c r="AC70" s="911"/>
      <c r="AD70" s="911"/>
      <c r="AE70" s="911"/>
      <c r="AF70" s="911">
        <f t="shared" ref="AF70:AF74" si="3">AA70</f>
        <v>1.4609999999999985</v>
      </c>
      <c r="AG70" s="911"/>
      <c r="AH70" s="911"/>
      <c r="AI70" s="911"/>
      <c r="AJ70" s="911"/>
      <c r="AK70" s="911" t="s">
        <v>600</v>
      </c>
      <c r="AL70" s="911"/>
      <c r="AM70" s="911"/>
      <c r="AN70" s="911"/>
      <c r="AO70" s="911"/>
      <c r="AP70" s="911" t="s">
        <v>602</v>
      </c>
      <c r="AQ70" s="911"/>
      <c r="AR70" s="911"/>
      <c r="AS70" s="911"/>
      <c r="AT70" s="911"/>
      <c r="AU70" s="911" t="s">
        <v>600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578</v>
      </c>
      <c r="C71" s="954"/>
      <c r="D71" s="954"/>
      <c r="E71" s="954"/>
      <c r="F71" s="954"/>
      <c r="G71" s="954"/>
      <c r="H71" s="954"/>
      <c r="I71" s="954"/>
      <c r="J71" s="954"/>
      <c r="K71" s="954"/>
      <c r="L71" s="954"/>
      <c r="M71" s="954"/>
      <c r="N71" s="954"/>
      <c r="O71" s="954"/>
      <c r="P71" s="955"/>
      <c r="Q71" s="956">
        <v>12130.522999999999</v>
      </c>
      <c r="R71" s="911"/>
      <c r="S71" s="911"/>
      <c r="T71" s="911"/>
      <c r="U71" s="911"/>
      <c r="V71" s="911">
        <v>12048.620999999999</v>
      </c>
      <c r="W71" s="911"/>
      <c r="X71" s="911"/>
      <c r="Y71" s="911"/>
      <c r="Z71" s="911"/>
      <c r="AA71" s="911">
        <f t="shared" si="2"/>
        <v>81.902000000000044</v>
      </c>
      <c r="AB71" s="911"/>
      <c r="AC71" s="911"/>
      <c r="AD71" s="911"/>
      <c r="AE71" s="911"/>
      <c r="AF71" s="911">
        <f t="shared" si="3"/>
        <v>81.902000000000044</v>
      </c>
      <c r="AG71" s="911"/>
      <c r="AH71" s="911"/>
      <c r="AI71" s="911"/>
      <c r="AJ71" s="911"/>
      <c r="AK71" s="911" t="s">
        <v>600</v>
      </c>
      <c r="AL71" s="911"/>
      <c r="AM71" s="911"/>
      <c r="AN71" s="911"/>
      <c r="AO71" s="911"/>
      <c r="AP71" s="911" t="s">
        <v>600</v>
      </c>
      <c r="AQ71" s="911"/>
      <c r="AR71" s="911"/>
      <c r="AS71" s="911"/>
      <c r="AT71" s="911"/>
      <c r="AU71" s="911" t="s">
        <v>600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579</v>
      </c>
      <c r="C72" s="954"/>
      <c r="D72" s="954"/>
      <c r="E72" s="954"/>
      <c r="F72" s="954"/>
      <c r="G72" s="954"/>
      <c r="H72" s="954"/>
      <c r="I72" s="954"/>
      <c r="J72" s="954"/>
      <c r="K72" s="954"/>
      <c r="L72" s="954"/>
      <c r="M72" s="954"/>
      <c r="N72" s="954"/>
      <c r="O72" s="954"/>
      <c r="P72" s="955"/>
      <c r="Q72" s="956">
        <v>113.422</v>
      </c>
      <c r="R72" s="911"/>
      <c r="S72" s="911"/>
      <c r="T72" s="911"/>
      <c r="U72" s="911"/>
      <c r="V72" s="911">
        <v>112.622</v>
      </c>
      <c r="W72" s="911"/>
      <c r="X72" s="911"/>
      <c r="Y72" s="911"/>
      <c r="Z72" s="911"/>
      <c r="AA72" s="911">
        <f t="shared" si="2"/>
        <v>0.79999999999999716</v>
      </c>
      <c r="AB72" s="911"/>
      <c r="AC72" s="911"/>
      <c r="AD72" s="911"/>
      <c r="AE72" s="911"/>
      <c r="AF72" s="911">
        <f t="shared" si="3"/>
        <v>0.79999999999999716</v>
      </c>
      <c r="AG72" s="911"/>
      <c r="AH72" s="911"/>
      <c r="AI72" s="911"/>
      <c r="AJ72" s="911"/>
      <c r="AK72" s="911" t="s">
        <v>600</v>
      </c>
      <c r="AL72" s="911"/>
      <c r="AM72" s="911"/>
      <c r="AN72" s="911"/>
      <c r="AO72" s="911"/>
      <c r="AP72" s="911" t="s">
        <v>600</v>
      </c>
      <c r="AQ72" s="911"/>
      <c r="AR72" s="911"/>
      <c r="AS72" s="911"/>
      <c r="AT72" s="911"/>
      <c r="AU72" s="911" t="s">
        <v>600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580</v>
      </c>
      <c r="C73" s="954"/>
      <c r="D73" s="954"/>
      <c r="E73" s="954"/>
      <c r="F73" s="954"/>
      <c r="G73" s="954"/>
      <c r="H73" s="954"/>
      <c r="I73" s="954"/>
      <c r="J73" s="954"/>
      <c r="K73" s="954"/>
      <c r="L73" s="954"/>
      <c r="M73" s="954"/>
      <c r="N73" s="954"/>
      <c r="O73" s="954"/>
      <c r="P73" s="955"/>
      <c r="Q73" s="956">
        <v>679.12099999999998</v>
      </c>
      <c r="R73" s="911"/>
      <c r="S73" s="911"/>
      <c r="T73" s="911"/>
      <c r="U73" s="911"/>
      <c r="V73" s="911">
        <v>357.31799999999998</v>
      </c>
      <c r="W73" s="911"/>
      <c r="X73" s="911"/>
      <c r="Y73" s="911"/>
      <c r="Z73" s="911"/>
      <c r="AA73" s="911">
        <f t="shared" si="2"/>
        <v>321.803</v>
      </c>
      <c r="AB73" s="911"/>
      <c r="AC73" s="911"/>
      <c r="AD73" s="911"/>
      <c r="AE73" s="911"/>
      <c r="AF73" s="911">
        <f t="shared" si="3"/>
        <v>321.803</v>
      </c>
      <c r="AG73" s="911"/>
      <c r="AH73" s="911"/>
      <c r="AI73" s="911"/>
      <c r="AJ73" s="911"/>
      <c r="AK73" s="911" t="s">
        <v>600</v>
      </c>
      <c r="AL73" s="911"/>
      <c r="AM73" s="911"/>
      <c r="AN73" s="911"/>
      <c r="AO73" s="911"/>
      <c r="AP73" s="911" t="s">
        <v>600</v>
      </c>
      <c r="AQ73" s="911"/>
      <c r="AR73" s="911"/>
      <c r="AS73" s="911"/>
      <c r="AT73" s="911"/>
      <c r="AU73" s="911" t="s">
        <v>600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581</v>
      </c>
      <c r="C74" s="954"/>
      <c r="D74" s="954"/>
      <c r="E74" s="954"/>
      <c r="F74" s="954"/>
      <c r="G74" s="954"/>
      <c r="H74" s="954"/>
      <c r="I74" s="954"/>
      <c r="J74" s="954"/>
      <c r="K74" s="954"/>
      <c r="L74" s="954"/>
      <c r="M74" s="954"/>
      <c r="N74" s="954"/>
      <c r="O74" s="954"/>
      <c r="P74" s="955"/>
      <c r="Q74" s="956">
        <v>764161.70900000003</v>
      </c>
      <c r="R74" s="911"/>
      <c r="S74" s="911"/>
      <c r="T74" s="911"/>
      <c r="U74" s="911"/>
      <c r="V74" s="911">
        <v>744508.07799999998</v>
      </c>
      <c r="W74" s="911"/>
      <c r="X74" s="911"/>
      <c r="Y74" s="911"/>
      <c r="Z74" s="911"/>
      <c r="AA74" s="911">
        <f t="shared" si="2"/>
        <v>19653.631000000052</v>
      </c>
      <c r="AB74" s="911"/>
      <c r="AC74" s="911"/>
      <c r="AD74" s="911"/>
      <c r="AE74" s="911"/>
      <c r="AF74" s="911">
        <f t="shared" si="3"/>
        <v>19653.631000000052</v>
      </c>
      <c r="AG74" s="911"/>
      <c r="AH74" s="911"/>
      <c r="AI74" s="911"/>
      <c r="AJ74" s="911"/>
      <c r="AK74" s="911" t="s">
        <v>600</v>
      </c>
      <c r="AL74" s="911"/>
      <c r="AM74" s="911"/>
      <c r="AN74" s="911"/>
      <c r="AO74" s="911"/>
      <c r="AP74" s="911" t="s">
        <v>600</v>
      </c>
      <c r="AQ74" s="911"/>
      <c r="AR74" s="911"/>
      <c r="AS74" s="911"/>
      <c r="AT74" s="911"/>
      <c r="AU74" s="911" t="s">
        <v>600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20249.919000000053</v>
      </c>
      <c r="AG88" s="922"/>
      <c r="AH88" s="922"/>
      <c r="AI88" s="922"/>
      <c r="AJ88" s="922"/>
      <c r="AK88" s="919"/>
      <c r="AL88" s="919"/>
      <c r="AM88" s="919"/>
      <c r="AN88" s="919"/>
      <c r="AO88" s="919"/>
      <c r="AP88" s="922">
        <f t="shared" ref="AP88" si="4">SUM(AP68:AT87)</f>
        <v>24115.774000000001</v>
      </c>
      <c r="AQ88" s="922"/>
      <c r="AR88" s="922"/>
      <c r="AS88" s="922"/>
      <c r="AT88" s="922"/>
      <c r="AU88" s="922">
        <f t="shared" ref="AU88" si="5">SUM(AU68:AY87)</f>
        <v>12059.712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234.6</v>
      </c>
      <c r="CS102" s="930"/>
      <c r="CT102" s="930"/>
      <c r="CU102" s="930"/>
      <c r="CV102" s="973"/>
      <c r="CW102" s="972">
        <f t="shared" ref="CW102" si="6">SUM(CW7:DA88)</f>
        <v>0</v>
      </c>
      <c r="CX102" s="930"/>
      <c r="CY102" s="930"/>
      <c r="CZ102" s="930"/>
      <c r="DA102" s="973"/>
      <c r="DB102" s="972">
        <f t="shared" ref="DB102" si="7">SUM(DB7:DF88)</f>
        <v>700</v>
      </c>
      <c r="DC102" s="930"/>
      <c r="DD102" s="930"/>
      <c r="DE102" s="930"/>
      <c r="DF102" s="973"/>
      <c r="DG102" s="972">
        <f t="shared" ref="DG102" si="8">SUM(DG7:DK88)</f>
        <v>0</v>
      </c>
      <c r="DH102" s="930"/>
      <c r="DI102" s="930"/>
      <c r="DJ102" s="930"/>
      <c r="DK102" s="973"/>
      <c r="DL102" s="972">
        <f t="shared" ref="DL102" si="9">SUM(DL7:DP88)</f>
        <v>245.67500000000001</v>
      </c>
      <c r="DM102" s="930"/>
      <c r="DN102" s="930"/>
      <c r="DO102" s="930"/>
      <c r="DP102" s="973"/>
      <c r="DQ102" s="972">
        <f t="shared" ref="DQ102" si="10">SUM(DQ7:DU88)</f>
        <v>0</v>
      </c>
      <c r="DR102" s="930"/>
      <c r="DS102" s="930"/>
      <c r="DT102" s="930"/>
      <c r="DU102" s="973"/>
      <c r="DV102" s="996">
        <f t="shared" ref="DV102" si="11">SUM(DV7:DZ88)</f>
        <v>0</v>
      </c>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305</v>
      </c>
      <c r="AG109" s="975"/>
      <c r="AH109" s="975"/>
      <c r="AI109" s="975"/>
      <c r="AJ109" s="976"/>
      <c r="AK109" s="974" t="s">
        <v>304</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305</v>
      </c>
      <c r="BW109" s="975"/>
      <c r="BX109" s="975"/>
      <c r="BY109" s="975"/>
      <c r="BZ109" s="976"/>
      <c r="CA109" s="974" t="s">
        <v>304</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305</v>
      </c>
      <c r="DM109" s="975"/>
      <c r="DN109" s="975"/>
      <c r="DO109" s="975"/>
      <c r="DP109" s="976"/>
      <c r="DQ109" s="974" t="s">
        <v>304</v>
      </c>
      <c r="DR109" s="975"/>
      <c r="DS109" s="975"/>
      <c r="DT109" s="975"/>
      <c r="DU109" s="976"/>
      <c r="DV109" s="974" t="s">
        <v>430</v>
      </c>
      <c r="DW109" s="975"/>
      <c r="DX109" s="975"/>
      <c r="DY109" s="975"/>
      <c r="DZ109" s="977"/>
    </row>
    <row r="110" spans="1:131" s="246" customFormat="1" ht="26.25" customHeight="1" x14ac:dyDescent="0.15">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6381057</v>
      </c>
      <c r="AB110" s="982"/>
      <c r="AC110" s="982"/>
      <c r="AD110" s="982"/>
      <c r="AE110" s="983"/>
      <c r="AF110" s="984">
        <v>6491432</v>
      </c>
      <c r="AG110" s="982"/>
      <c r="AH110" s="982"/>
      <c r="AI110" s="982"/>
      <c r="AJ110" s="983"/>
      <c r="AK110" s="984">
        <v>6407527</v>
      </c>
      <c r="AL110" s="982"/>
      <c r="AM110" s="982"/>
      <c r="AN110" s="982"/>
      <c r="AO110" s="983"/>
      <c r="AP110" s="985">
        <v>31.1</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61802820</v>
      </c>
      <c r="BR110" s="1017"/>
      <c r="BS110" s="1017"/>
      <c r="BT110" s="1017"/>
      <c r="BU110" s="1017"/>
      <c r="BV110" s="1017">
        <v>57455771</v>
      </c>
      <c r="BW110" s="1017"/>
      <c r="BX110" s="1017"/>
      <c r="BY110" s="1017"/>
      <c r="BZ110" s="1017"/>
      <c r="CA110" s="1017">
        <v>54742335</v>
      </c>
      <c r="CB110" s="1017"/>
      <c r="CC110" s="1017"/>
      <c r="CD110" s="1017"/>
      <c r="CE110" s="1017"/>
      <c r="CF110" s="1031">
        <v>266</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413</v>
      </c>
      <c r="DH110" s="1017"/>
      <c r="DI110" s="1017"/>
      <c r="DJ110" s="1017"/>
      <c r="DK110" s="1017"/>
      <c r="DL110" s="1017" t="s">
        <v>436</v>
      </c>
      <c r="DM110" s="1017"/>
      <c r="DN110" s="1017"/>
      <c r="DO110" s="1017"/>
      <c r="DP110" s="1017"/>
      <c r="DQ110" s="1017" t="s">
        <v>413</v>
      </c>
      <c r="DR110" s="1017"/>
      <c r="DS110" s="1017"/>
      <c r="DT110" s="1017"/>
      <c r="DU110" s="1017"/>
      <c r="DV110" s="1018" t="s">
        <v>436</v>
      </c>
      <c r="DW110" s="1018"/>
      <c r="DX110" s="1018"/>
      <c r="DY110" s="1018"/>
      <c r="DZ110" s="1019"/>
    </row>
    <row r="111" spans="1:131" s="246"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233</v>
      </c>
      <c r="AG111" s="1024"/>
      <c r="AH111" s="1024"/>
      <c r="AI111" s="1024"/>
      <c r="AJ111" s="1025"/>
      <c r="AK111" s="1026" t="s">
        <v>413</v>
      </c>
      <c r="AL111" s="1024"/>
      <c r="AM111" s="1024"/>
      <c r="AN111" s="1024"/>
      <c r="AO111" s="1025"/>
      <c r="AP111" s="1027" t="s">
        <v>413</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v>111127</v>
      </c>
      <c r="BR111" s="1010"/>
      <c r="BS111" s="1010"/>
      <c r="BT111" s="1010"/>
      <c r="BU111" s="1010"/>
      <c r="BV111" s="1010">
        <v>111127</v>
      </c>
      <c r="BW111" s="1010"/>
      <c r="BX111" s="1010"/>
      <c r="BY111" s="1010"/>
      <c r="BZ111" s="1010"/>
      <c r="CA111" s="1010">
        <v>111127</v>
      </c>
      <c r="CB111" s="1010"/>
      <c r="CC111" s="1010"/>
      <c r="CD111" s="1010"/>
      <c r="CE111" s="1010"/>
      <c r="CF111" s="1004">
        <v>0.5</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413</v>
      </c>
      <c r="DH111" s="1010"/>
      <c r="DI111" s="1010"/>
      <c r="DJ111" s="1010"/>
      <c r="DK111" s="1010"/>
      <c r="DL111" s="1010" t="s">
        <v>436</v>
      </c>
      <c r="DM111" s="1010"/>
      <c r="DN111" s="1010"/>
      <c r="DO111" s="1010"/>
      <c r="DP111" s="1010"/>
      <c r="DQ111" s="1010" t="s">
        <v>413</v>
      </c>
      <c r="DR111" s="1010"/>
      <c r="DS111" s="1010"/>
      <c r="DT111" s="1010"/>
      <c r="DU111" s="1010"/>
      <c r="DV111" s="1011" t="s">
        <v>436</v>
      </c>
      <c r="DW111" s="1011"/>
      <c r="DX111" s="1011"/>
      <c r="DY111" s="1011"/>
      <c r="DZ111" s="1012"/>
    </row>
    <row r="112" spans="1:131" s="246" customFormat="1" ht="26.25" customHeight="1" x14ac:dyDescent="0.15">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116903</v>
      </c>
      <c r="AB112" s="1049"/>
      <c r="AC112" s="1049"/>
      <c r="AD112" s="1049"/>
      <c r="AE112" s="1050"/>
      <c r="AF112" s="1051">
        <v>106903</v>
      </c>
      <c r="AG112" s="1049"/>
      <c r="AH112" s="1049"/>
      <c r="AI112" s="1049"/>
      <c r="AJ112" s="1050"/>
      <c r="AK112" s="1051">
        <v>40000</v>
      </c>
      <c r="AL112" s="1049"/>
      <c r="AM112" s="1049"/>
      <c r="AN112" s="1049"/>
      <c r="AO112" s="1050"/>
      <c r="AP112" s="1052">
        <v>0.2</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43831993</v>
      </c>
      <c r="BR112" s="1010"/>
      <c r="BS112" s="1010"/>
      <c r="BT112" s="1010"/>
      <c r="BU112" s="1010"/>
      <c r="BV112" s="1010">
        <v>41299627</v>
      </c>
      <c r="BW112" s="1010"/>
      <c r="BX112" s="1010"/>
      <c r="BY112" s="1010"/>
      <c r="BZ112" s="1010"/>
      <c r="CA112" s="1010">
        <v>38844790</v>
      </c>
      <c r="CB112" s="1010"/>
      <c r="CC112" s="1010"/>
      <c r="CD112" s="1010"/>
      <c r="CE112" s="1010"/>
      <c r="CF112" s="1004">
        <v>188.7</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413</v>
      </c>
      <c r="DH112" s="1010"/>
      <c r="DI112" s="1010"/>
      <c r="DJ112" s="1010"/>
      <c r="DK112" s="1010"/>
      <c r="DL112" s="1010" t="s">
        <v>436</v>
      </c>
      <c r="DM112" s="1010"/>
      <c r="DN112" s="1010"/>
      <c r="DO112" s="1010"/>
      <c r="DP112" s="1010"/>
      <c r="DQ112" s="1010" t="s">
        <v>413</v>
      </c>
      <c r="DR112" s="1010"/>
      <c r="DS112" s="1010"/>
      <c r="DT112" s="1010"/>
      <c r="DU112" s="1010"/>
      <c r="DV112" s="1011" t="s">
        <v>413</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2941839</v>
      </c>
      <c r="AB113" s="1024"/>
      <c r="AC113" s="1024"/>
      <c r="AD113" s="1024"/>
      <c r="AE113" s="1025"/>
      <c r="AF113" s="1026">
        <v>2883923</v>
      </c>
      <c r="AG113" s="1024"/>
      <c r="AH113" s="1024"/>
      <c r="AI113" s="1024"/>
      <c r="AJ113" s="1025"/>
      <c r="AK113" s="1026">
        <v>2944707</v>
      </c>
      <c r="AL113" s="1024"/>
      <c r="AM113" s="1024"/>
      <c r="AN113" s="1024"/>
      <c r="AO113" s="1025"/>
      <c r="AP113" s="1027">
        <v>14.3</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12489915</v>
      </c>
      <c r="BR113" s="1010"/>
      <c r="BS113" s="1010"/>
      <c r="BT113" s="1010"/>
      <c r="BU113" s="1010"/>
      <c r="BV113" s="1010">
        <v>12578517</v>
      </c>
      <c r="BW113" s="1010"/>
      <c r="BX113" s="1010"/>
      <c r="BY113" s="1010"/>
      <c r="BZ113" s="1010"/>
      <c r="CA113" s="1010">
        <v>12059712</v>
      </c>
      <c r="CB113" s="1010"/>
      <c r="CC113" s="1010"/>
      <c r="CD113" s="1010"/>
      <c r="CE113" s="1010"/>
      <c r="CF113" s="1004">
        <v>58.6</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447</v>
      </c>
      <c r="DH113" s="1049"/>
      <c r="DI113" s="1049"/>
      <c r="DJ113" s="1049"/>
      <c r="DK113" s="1050"/>
      <c r="DL113" s="1051" t="s">
        <v>436</v>
      </c>
      <c r="DM113" s="1049"/>
      <c r="DN113" s="1049"/>
      <c r="DO113" s="1049"/>
      <c r="DP113" s="1050"/>
      <c r="DQ113" s="1051" t="s">
        <v>436</v>
      </c>
      <c r="DR113" s="1049"/>
      <c r="DS113" s="1049"/>
      <c r="DT113" s="1049"/>
      <c r="DU113" s="1050"/>
      <c r="DV113" s="1052" t="s">
        <v>436</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843254</v>
      </c>
      <c r="AB114" s="1049"/>
      <c r="AC114" s="1049"/>
      <c r="AD114" s="1049"/>
      <c r="AE114" s="1050"/>
      <c r="AF114" s="1051">
        <v>966596</v>
      </c>
      <c r="AG114" s="1049"/>
      <c r="AH114" s="1049"/>
      <c r="AI114" s="1049"/>
      <c r="AJ114" s="1050"/>
      <c r="AK114" s="1051">
        <v>949063</v>
      </c>
      <c r="AL114" s="1049"/>
      <c r="AM114" s="1049"/>
      <c r="AN114" s="1049"/>
      <c r="AO114" s="1050"/>
      <c r="AP114" s="1052">
        <v>4.5999999999999996</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6446658</v>
      </c>
      <c r="BR114" s="1010"/>
      <c r="BS114" s="1010"/>
      <c r="BT114" s="1010"/>
      <c r="BU114" s="1010"/>
      <c r="BV114" s="1010">
        <v>6467345</v>
      </c>
      <c r="BW114" s="1010"/>
      <c r="BX114" s="1010"/>
      <c r="BY114" s="1010"/>
      <c r="BZ114" s="1010"/>
      <c r="CA114" s="1010">
        <v>6113928</v>
      </c>
      <c r="CB114" s="1010"/>
      <c r="CC114" s="1010"/>
      <c r="CD114" s="1010"/>
      <c r="CE114" s="1010"/>
      <c r="CF114" s="1004">
        <v>29.7</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436</v>
      </c>
      <c r="DH114" s="1049"/>
      <c r="DI114" s="1049"/>
      <c r="DJ114" s="1049"/>
      <c r="DK114" s="1050"/>
      <c r="DL114" s="1051" t="s">
        <v>233</v>
      </c>
      <c r="DM114" s="1049"/>
      <c r="DN114" s="1049"/>
      <c r="DO114" s="1049"/>
      <c r="DP114" s="1050"/>
      <c r="DQ114" s="1051" t="s">
        <v>436</v>
      </c>
      <c r="DR114" s="1049"/>
      <c r="DS114" s="1049"/>
      <c r="DT114" s="1049"/>
      <c r="DU114" s="1050"/>
      <c r="DV114" s="1052" t="s">
        <v>413</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413</v>
      </c>
      <c r="AB115" s="1024"/>
      <c r="AC115" s="1024"/>
      <c r="AD115" s="1024"/>
      <c r="AE115" s="1025"/>
      <c r="AF115" s="1026" t="s">
        <v>436</v>
      </c>
      <c r="AG115" s="1024"/>
      <c r="AH115" s="1024"/>
      <c r="AI115" s="1024"/>
      <c r="AJ115" s="1025"/>
      <c r="AK115" s="1026" t="s">
        <v>413</v>
      </c>
      <c r="AL115" s="1024"/>
      <c r="AM115" s="1024"/>
      <c r="AN115" s="1024"/>
      <c r="AO115" s="1025"/>
      <c r="AP115" s="1027" t="s">
        <v>436</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v>6939</v>
      </c>
      <c r="BR115" s="1010"/>
      <c r="BS115" s="1010"/>
      <c r="BT115" s="1010"/>
      <c r="BU115" s="1010"/>
      <c r="BV115" s="1010" t="s">
        <v>436</v>
      </c>
      <c r="BW115" s="1010"/>
      <c r="BX115" s="1010"/>
      <c r="BY115" s="1010"/>
      <c r="BZ115" s="1010"/>
      <c r="CA115" s="1010" t="s">
        <v>436</v>
      </c>
      <c r="CB115" s="1010"/>
      <c r="CC115" s="1010"/>
      <c r="CD115" s="1010"/>
      <c r="CE115" s="1010"/>
      <c r="CF115" s="1004" t="s">
        <v>413</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111127</v>
      </c>
      <c r="DH115" s="1049"/>
      <c r="DI115" s="1049"/>
      <c r="DJ115" s="1049"/>
      <c r="DK115" s="1050"/>
      <c r="DL115" s="1051">
        <v>111127</v>
      </c>
      <c r="DM115" s="1049"/>
      <c r="DN115" s="1049"/>
      <c r="DO115" s="1049"/>
      <c r="DP115" s="1050"/>
      <c r="DQ115" s="1051">
        <v>111127</v>
      </c>
      <c r="DR115" s="1049"/>
      <c r="DS115" s="1049"/>
      <c r="DT115" s="1049"/>
      <c r="DU115" s="1050"/>
      <c r="DV115" s="1052">
        <v>0.5</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2641</v>
      </c>
      <c r="AB116" s="1049"/>
      <c r="AC116" s="1049"/>
      <c r="AD116" s="1049"/>
      <c r="AE116" s="1050"/>
      <c r="AF116" s="1051">
        <v>450</v>
      </c>
      <c r="AG116" s="1049"/>
      <c r="AH116" s="1049"/>
      <c r="AI116" s="1049"/>
      <c r="AJ116" s="1050"/>
      <c r="AK116" s="1051" t="s">
        <v>436</v>
      </c>
      <c r="AL116" s="1049"/>
      <c r="AM116" s="1049"/>
      <c r="AN116" s="1049"/>
      <c r="AO116" s="1050"/>
      <c r="AP116" s="1052" t="s">
        <v>436</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436</v>
      </c>
      <c r="BR116" s="1010"/>
      <c r="BS116" s="1010"/>
      <c r="BT116" s="1010"/>
      <c r="BU116" s="1010"/>
      <c r="BV116" s="1010" t="s">
        <v>413</v>
      </c>
      <c r="BW116" s="1010"/>
      <c r="BX116" s="1010"/>
      <c r="BY116" s="1010"/>
      <c r="BZ116" s="1010"/>
      <c r="CA116" s="1010" t="s">
        <v>436</v>
      </c>
      <c r="CB116" s="1010"/>
      <c r="CC116" s="1010"/>
      <c r="CD116" s="1010"/>
      <c r="CE116" s="1010"/>
      <c r="CF116" s="1004" t="s">
        <v>413</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413</v>
      </c>
      <c r="DH116" s="1049"/>
      <c r="DI116" s="1049"/>
      <c r="DJ116" s="1049"/>
      <c r="DK116" s="1050"/>
      <c r="DL116" s="1051" t="s">
        <v>413</v>
      </c>
      <c r="DM116" s="1049"/>
      <c r="DN116" s="1049"/>
      <c r="DO116" s="1049"/>
      <c r="DP116" s="1050"/>
      <c r="DQ116" s="1051" t="s">
        <v>413</v>
      </c>
      <c r="DR116" s="1049"/>
      <c r="DS116" s="1049"/>
      <c r="DT116" s="1049"/>
      <c r="DU116" s="1050"/>
      <c r="DV116" s="1052" t="s">
        <v>436</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10285694</v>
      </c>
      <c r="AB117" s="1067"/>
      <c r="AC117" s="1067"/>
      <c r="AD117" s="1067"/>
      <c r="AE117" s="1068"/>
      <c r="AF117" s="1069">
        <v>10449304</v>
      </c>
      <c r="AG117" s="1067"/>
      <c r="AH117" s="1067"/>
      <c r="AI117" s="1067"/>
      <c r="AJ117" s="1068"/>
      <c r="AK117" s="1069">
        <v>10341297</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436</v>
      </c>
      <c r="BR117" s="1010"/>
      <c r="BS117" s="1010"/>
      <c r="BT117" s="1010"/>
      <c r="BU117" s="1010"/>
      <c r="BV117" s="1010" t="s">
        <v>436</v>
      </c>
      <c r="BW117" s="1010"/>
      <c r="BX117" s="1010"/>
      <c r="BY117" s="1010"/>
      <c r="BZ117" s="1010"/>
      <c r="CA117" s="1010" t="s">
        <v>413</v>
      </c>
      <c r="CB117" s="1010"/>
      <c r="CC117" s="1010"/>
      <c r="CD117" s="1010"/>
      <c r="CE117" s="1010"/>
      <c r="CF117" s="1004" t="s">
        <v>413</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233</v>
      </c>
      <c r="DH117" s="1049"/>
      <c r="DI117" s="1049"/>
      <c r="DJ117" s="1049"/>
      <c r="DK117" s="1050"/>
      <c r="DL117" s="1051" t="s">
        <v>233</v>
      </c>
      <c r="DM117" s="1049"/>
      <c r="DN117" s="1049"/>
      <c r="DO117" s="1049"/>
      <c r="DP117" s="1050"/>
      <c r="DQ117" s="1051" t="s">
        <v>413</v>
      </c>
      <c r="DR117" s="1049"/>
      <c r="DS117" s="1049"/>
      <c r="DT117" s="1049"/>
      <c r="DU117" s="1050"/>
      <c r="DV117" s="1052" t="s">
        <v>413</v>
      </c>
      <c r="DW117" s="1053"/>
      <c r="DX117" s="1053"/>
      <c r="DY117" s="1053"/>
      <c r="DZ117" s="1054"/>
    </row>
    <row r="118" spans="1:130" s="246" customFormat="1" ht="26.25" customHeight="1" x14ac:dyDescent="0.15">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305</v>
      </c>
      <c r="AG118" s="975"/>
      <c r="AH118" s="975"/>
      <c r="AI118" s="975"/>
      <c r="AJ118" s="976"/>
      <c r="AK118" s="974" t="s">
        <v>304</v>
      </c>
      <c r="AL118" s="975"/>
      <c r="AM118" s="975"/>
      <c r="AN118" s="975"/>
      <c r="AO118" s="976"/>
      <c r="AP118" s="1061" t="s">
        <v>430</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436</v>
      </c>
      <c r="BR118" s="1088"/>
      <c r="BS118" s="1088"/>
      <c r="BT118" s="1088"/>
      <c r="BU118" s="1088"/>
      <c r="BV118" s="1088" t="s">
        <v>436</v>
      </c>
      <c r="BW118" s="1088"/>
      <c r="BX118" s="1088"/>
      <c r="BY118" s="1088"/>
      <c r="BZ118" s="1088"/>
      <c r="CA118" s="1088" t="s">
        <v>436</v>
      </c>
      <c r="CB118" s="1088"/>
      <c r="CC118" s="1088"/>
      <c r="CD118" s="1088"/>
      <c r="CE118" s="1088"/>
      <c r="CF118" s="1004" t="s">
        <v>413</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413</v>
      </c>
      <c r="DH118" s="1049"/>
      <c r="DI118" s="1049"/>
      <c r="DJ118" s="1049"/>
      <c r="DK118" s="1050"/>
      <c r="DL118" s="1051" t="s">
        <v>436</v>
      </c>
      <c r="DM118" s="1049"/>
      <c r="DN118" s="1049"/>
      <c r="DO118" s="1049"/>
      <c r="DP118" s="1050"/>
      <c r="DQ118" s="1051" t="s">
        <v>436</v>
      </c>
      <c r="DR118" s="1049"/>
      <c r="DS118" s="1049"/>
      <c r="DT118" s="1049"/>
      <c r="DU118" s="1050"/>
      <c r="DV118" s="1052" t="s">
        <v>436</v>
      </c>
      <c r="DW118" s="1053"/>
      <c r="DX118" s="1053"/>
      <c r="DY118" s="1053"/>
      <c r="DZ118" s="1054"/>
    </row>
    <row r="119" spans="1:130" s="246" customFormat="1" ht="26.25" customHeight="1" x14ac:dyDescent="0.15">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413</v>
      </c>
      <c r="AB119" s="982"/>
      <c r="AC119" s="982"/>
      <c r="AD119" s="982"/>
      <c r="AE119" s="983"/>
      <c r="AF119" s="984" t="s">
        <v>436</v>
      </c>
      <c r="AG119" s="982"/>
      <c r="AH119" s="982"/>
      <c r="AI119" s="982"/>
      <c r="AJ119" s="983"/>
      <c r="AK119" s="984" t="s">
        <v>233</v>
      </c>
      <c r="AL119" s="982"/>
      <c r="AM119" s="982"/>
      <c r="AN119" s="982"/>
      <c r="AO119" s="983"/>
      <c r="AP119" s="985" t="s">
        <v>233</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462</v>
      </c>
      <c r="BP119" s="1096"/>
      <c r="BQ119" s="1087">
        <v>124689452</v>
      </c>
      <c r="BR119" s="1088"/>
      <c r="BS119" s="1088"/>
      <c r="BT119" s="1088"/>
      <c r="BU119" s="1088"/>
      <c r="BV119" s="1088">
        <v>117912387</v>
      </c>
      <c r="BW119" s="1088"/>
      <c r="BX119" s="1088"/>
      <c r="BY119" s="1088"/>
      <c r="BZ119" s="1088"/>
      <c r="CA119" s="1088">
        <v>111871892</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436</v>
      </c>
      <c r="DH119" s="1074"/>
      <c r="DI119" s="1074"/>
      <c r="DJ119" s="1074"/>
      <c r="DK119" s="1075"/>
      <c r="DL119" s="1073" t="s">
        <v>413</v>
      </c>
      <c r="DM119" s="1074"/>
      <c r="DN119" s="1074"/>
      <c r="DO119" s="1074"/>
      <c r="DP119" s="1075"/>
      <c r="DQ119" s="1073" t="s">
        <v>436</v>
      </c>
      <c r="DR119" s="1074"/>
      <c r="DS119" s="1074"/>
      <c r="DT119" s="1074"/>
      <c r="DU119" s="1075"/>
      <c r="DV119" s="1076" t="s">
        <v>436</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436</v>
      </c>
      <c r="AB120" s="1049"/>
      <c r="AC120" s="1049"/>
      <c r="AD120" s="1049"/>
      <c r="AE120" s="1050"/>
      <c r="AF120" s="1051" t="s">
        <v>436</v>
      </c>
      <c r="AG120" s="1049"/>
      <c r="AH120" s="1049"/>
      <c r="AI120" s="1049"/>
      <c r="AJ120" s="1050"/>
      <c r="AK120" s="1051" t="s">
        <v>436</v>
      </c>
      <c r="AL120" s="1049"/>
      <c r="AM120" s="1049"/>
      <c r="AN120" s="1049"/>
      <c r="AO120" s="1050"/>
      <c r="AP120" s="1052" t="s">
        <v>436</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19359861</v>
      </c>
      <c r="BR120" s="1017"/>
      <c r="BS120" s="1017"/>
      <c r="BT120" s="1017"/>
      <c r="BU120" s="1017"/>
      <c r="BV120" s="1017">
        <v>18601979</v>
      </c>
      <c r="BW120" s="1017"/>
      <c r="BX120" s="1017"/>
      <c r="BY120" s="1017"/>
      <c r="BZ120" s="1017"/>
      <c r="CA120" s="1017">
        <v>18835745</v>
      </c>
      <c r="CB120" s="1017"/>
      <c r="CC120" s="1017"/>
      <c r="CD120" s="1017"/>
      <c r="CE120" s="1017"/>
      <c r="CF120" s="1031">
        <v>91.5</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v>40096572</v>
      </c>
      <c r="DH120" s="1017"/>
      <c r="DI120" s="1017"/>
      <c r="DJ120" s="1017"/>
      <c r="DK120" s="1017"/>
      <c r="DL120" s="1017">
        <v>38192571</v>
      </c>
      <c r="DM120" s="1017"/>
      <c r="DN120" s="1017"/>
      <c r="DO120" s="1017"/>
      <c r="DP120" s="1017"/>
      <c r="DQ120" s="1017">
        <v>36089314</v>
      </c>
      <c r="DR120" s="1017"/>
      <c r="DS120" s="1017"/>
      <c r="DT120" s="1017"/>
      <c r="DU120" s="1017"/>
      <c r="DV120" s="1018">
        <v>175.3</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436</v>
      </c>
      <c r="AB121" s="1049"/>
      <c r="AC121" s="1049"/>
      <c r="AD121" s="1049"/>
      <c r="AE121" s="1050"/>
      <c r="AF121" s="1051" t="s">
        <v>436</v>
      </c>
      <c r="AG121" s="1049"/>
      <c r="AH121" s="1049"/>
      <c r="AI121" s="1049"/>
      <c r="AJ121" s="1050"/>
      <c r="AK121" s="1051" t="s">
        <v>436</v>
      </c>
      <c r="AL121" s="1049"/>
      <c r="AM121" s="1049"/>
      <c r="AN121" s="1049"/>
      <c r="AO121" s="1050"/>
      <c r="AP121" s="1052" t="s">
        <v>413</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1295604</v>
      </c>
      <c r="BR121" s="1010"/>
      <c r="BS121" s="1010"/>
      <c r="BT121" s="1010"/>
      <c r="BU121" s="1010"/>
      <c r="BV121" s="1010">
        <v>1133413</v>
      </c>
      <c r="BW121" s="1010"/>
      <c r="BX121" s="1010"/>
      <c r="BY121" s="1010"/>
      <c r="BZ121" s="1010"/>
      <c r="CA121" s="1010">
        <v>1003196</v>
      </c>
      <c r="CB121" s="1010"/>
      <c r="CC121" s="1010"/>
      <c r="CD121" s="1010"/>
      <c r="CE121" s="1010"/>
      <c r="CF121" s="1004">
        <v>4.9000000000000004</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3735004</v>
      </c>
      <c r="DH121" s="1010"/>
      <c r="DI121" s="1010"/>
      <c r="DJ121" s="1010"/>
      <c r="DK121" s="1010"/>
      <c r="DL121" s="1010">
        <v>3106637</v>
      </c>
      <c r="DM121" s="1010"/>
      <c r="DN121" s="1010"/>
      <c r="DO121" s="1010"/>
      <c r="DP121" s="1010"/>
      <c r="DQ121" s="1010">
        <v>2754979</v>
      </c>
      <c r="DR121" s="1010"/>
      <c r="DS121" s="1010"/>
      <c r="DT121" s="1010"/>
      <c r="DU121" s="1010"/>
      <c r="DV121" s="1011">
        <v>13.4</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436</v>
      </c>
      <c r="AB122" s="1049"/>
      <c r="AC122" s="1049"/>
      <c r="AD122" s="1049"/>
      <c r="AE122" s="1050"/>
      <c r="AF122" s="1051" t="s">
        <v>436</v>
      </c>
      <c r="AG122" s="1049"/>
      <c r="AH122" s="1049"/>
      <c r="AI122" s="1049"/>
      <c r="AJ122" s="1050"/>
      <c r="AK122" s="1051" t="s">
        <v>436</v>
      </c>
      <c r="AL122" s="1049"/>
      <c r="AM122" s="1049"/>
      <c r="AN122" s="1049"/>
      <c r="AO122" s="1050"/>
      <c r="AP122" s="1052" t="s">
        <v>413</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82557681</v>
      </c>
      <c r="BR122" s="1088"/>
      <c r="BS122" s="1088"/>
      <c r="BT122" s="1088"/>
      <c r="BU122" s="1088"/>
      <c r="BV122" s="1088">
        <v>79620489</v>
      </c>
      <c r="BW122" s="1088"/>
      <c r="BX122" s="1088"/>
      <c r="BY122" s="1088"/>
      <c r="BZ122" s="1088"/>
      <c r="CA122" s="1088">
        <v>76621300</v>
      </c>
      <c r="CB122" s="1088"/>
      <c r="CC122" s="1088"/>
      <c r="CD122" s="1088"/>
      <c r="CE122" s="1088"/>
      <c r="CF122" s="1108">
        <v>372.2</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v>417</v>
      </c>
      <c r="DH122" s="1010"/>
      <c r="DI122" s="1010"/>
      <c r="DJ122" s="1010"/>
      <c r="DK122" s="1010"/>
      <c r="DL122" s="1010">
        <v>419</v>
      </c>
      <c r="DM122" s="1010"/>
      <c r="DN122" s="1010"/>
      <c r="DO122" s="1010"/>
      <c r="DP122" s="1010"/>
      <c r="DQ122" s="1010">
        <v>497</v>
      </c>
      <c r="DR122" s="1010"/>
      <c r="DS122" s="1010"/>
      <c r="DT122" s="1010"/>
      <c r="DU122" s="1010"/>
      <c r="DV122" s="1011">
        <v>0</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436</v>
      </c>
      <c r="AB123" s="1049"/>
      <c r="AC123" s="1049"/>
      <c r="AD123" s="1049"/>
      <c r="AE123" s="1050"/>
      <c r="AF123" s="1051" t="s">
        <v>436</v>
      </c>
      <c r="AG123" s="1049"/>
      <c r="AH123" s="1049"/>
      <c r="AI123" s="1049"/>
      <c r="AJ123" s="1050"/>
      <c r="AK123" s="1051" t="s">
        <v>436</v>
      </c>
      <c r="AL123" s="1049"/>
      <c r="AM123" s="1049"/>
      <c r="AN123" s="1049"/>
      <c r="AO123" s="1050"/>
      <c r="AP123" s="1052" t="s">
        <v>436</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473</v>
      </c>
      <c r="BP123" s="1096"/>
      <c r="BQ123" s="1155">
        <v>103213146</v>
      </c>
      <c r="BR123" s="1156"/>
      <c r="BS123" s="1156"/>
      <c r="BT123" s="1156"/>
      <c r="BU123" s="1156"/>
      <c r="BV123" s="1156">
        <v>99355881</v>
      </c>
      <c r="BW123" s="1156"/>
      <c r="BX123" s="1156"/>
      <c r="BY123" s="1156"/>
      <c r="BZ123" s="1156"/>
      <c r="CA123" s="1156">
        <v>96460241</v>
      </c>
      <c r="CB123" s="1156"/>
      <c r="CC123" s="1156"/>
      <c r="CD123" s="1156"/>
      <c r="CE123" s="1156"/>
      <c r="CF123" s="1089"/>
      <c r="CG123" s="1090"/>
      <c r="CH123" s="1090"/>
      <c r="CI123" s="1090"/>
      <c r="CJ123" s="1091"/>
      <c r="CK123" s="1100"/>
      <c r="CL123" s="1101"/>
      <c r="CM123" s="1101"/>
      <c r="CN123" s="1101"/>
      <c r="CO123" s="1102"/>
      <c r="CP123" s="1110" t="s">
        <v>402</v>
      </c>
      <c r="CQ123" s="1111"/>
      <c r="CR123" s="1111"/>
      <c r="CS123" s="1111"/>
      <c r="CT123" s="1111"/>
      <c r="CU123" s="1111"/>
      <c r="CV123" s="1111"/>
      <c r="CW123" s="1111"/>
      <c r="CX123" s="1111"/>
      <c r="CY123" s="1111"/>
      <c r="CZ123" s="1111"/>
      <c r="DA123" s="1111"/>
      <c r="DB123" s="1111"/>
      <c r="DC123" s="1111"/>
      <c r="DD123" s="1111"/>
      <c r="DE123" s="1111"/>
      <c r="DF123" s="1112"/>
      <c r="DG123" s="1048" t="s">
        <v>413</v>
      </c>
      <c r="DH123" s="1049"/>
      <c r="DI123" s="1049"/>
      <c r="DJ123" s="1049"/>
      <c r="DK123" s="1050"/>
      <c r="DL123" s="1051" t="s">
        <v>233</v>
      </c>
      <c r="DM123" s="1049"/>
      <c r="DN123" s="1049"/>
      <c r="DO123" s="1049"/>
      <c r="DP123" s="1050"/>
      <c r="DQ123" s="1051" t="s">
        <v>447</v>
      </c>
      <c r="DR123" s="1049"/>
      <c r="DS123" s="1049"/>
      <c r="DT123" s="1049"/>
      <c r="DU123" s="1050"/>
      <c r="DV123" s="1052" t="s">
        <v>447</v>
      </c>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413</v>
      </c>
      <c r="AB124" s="1049"/>
      <c r="AC124" s="1049"/>
      <c r="AD124" s="1049"/>
      <c r="AE124" s="1050"/>
      <c r="AF124" s="1051" t="s">
        <v>447</v>
      </c>
      <c r="AG124" s="1049"/>
      <c r="AH124" s="1049"/>
      <c r="AI124" s="1049"/>
      <c r="AJ124" s="1050"/>
      <c r="AK124" s="1051" t="s">
        <v>233</v>
      </c>
      <c r="AL124" s="1049"/>
      <c r="AM124" s="1049"/>
      <c r="AN124" s="1049"/>
      <c r="AO124" s="1050"/>
      <c r="AP124" s="1052" t="s">
        <v>413</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102.6</v>
      </c>
      <c r="BR124" s="1118"/>
      <c r="BS124" s="1118"/>
      <c r="BT124" s="1118"/>
      <c r="BU124" s="1118"/>
      <c r="BV124" s="1118">
        <v>89.4</v>
      </c>
      <c r="BW124" s="1118"/>
      <c r="BX124" s="1118"/>
      <c r="BY124" s="1118"/>
      <c r="BZ124" s="1118"/>
      <c r="CA124" s="1118">
        <v>74.8</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233</v>
      </c>
      <c r="DH124" s="1074"/>
      <c r="DI124" s="1074"/>
      <c r="DJ124" s="1074"/>
      <c r="DK124" s="1075"/>
      <c r="DL124" s="1073" t="s">
        <v>233</v>
      </c>
      <c r="DM124" s="1074"/>
      <c r="DN124" s="1074"/>
      <c r="DO124" s="1074"/>
      <c r="DP124" s="1075"/>
      <c r="DQ124" s="1073" t="s">
        <v>233</v>
      </c>
      <c r="DR124" s="1074"/>
      <c r="DS124" s="1074"/>
      <c r="DT124" s="1074"/>
      <c r="DU124" s="1075"/>
      <c r="DV124" s="1076" t="s">
        <v>413</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233</v>
      </c>
      <c r="AB125" s="1049"/>
      <c r="AC125" s="1049"/>
      <c r="AD125" s="1049"/>
      <c r="AE125" s="1050"/>
      <c r="AF125" s="1051" t="s">
        <v>413</v>
      </c>
      <c r="AG125" s="1049"/>
      <c r="AH125" s="1049"/>
      <c r="AI125" s="1049"/>
      <c r="AJ125" s="1050"/>
      <c r="AK125" s="1051" t="s">
        <v>233</v>
      </c>
      <c r="AL125" s="1049"/>
      <c r="AM125" s="1049"/>
      <c r="AN125" s="1049"/>
      <c r="AO125" s="1050"/>
      <c r="AP125" s="1052" t="s">
        <v>233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233</v>
      </c>
      <c r="DH125" s="1017"/>
      <c r="DI125" s="1017"/>
      <c r="DJ125" s="1017"/>
      <c r="DK125" s="1017"/>
      <c r="DL125" s="1017" t="s">
        <v>413</v>
      </c>
      <c r="DM125" s="1017"/>
      <c r="DN125" s="1017"/>
      <c r="DO125" s="1017"/>
      <c r="DP125" s="1017"/>
      <c r="DQ125" s="1017" t="s">
        <v>233</v>
      </c>
      <c r="DR125" s="1017"/>
      <c r="DS125" s="1017"/>
      <c r="DT125" s="1017"/>
      <c r="DU125" s="1017"/>
      <c r="DV125" s="1018" t="s">
        <v>233</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233</v>
      </c>
      <c r="AB126" s="1049"/>
      <c r="AC126" s="1049"/>
      <c r="AD126" s="1049"/>
      <c r="AE126" s="1050"/>
      <c r="AF126" s="1051" t="s">
        <v>413</v>
      </c>
      <c r="AG126" s="1049"/>
      <c r="AH126" s="1049"/>
      <c r="AI126" s="1049"/>
      <c r="AJ126" s="1050"/>
      <c r="AK126" s="1051" t="s">
        <v>413</v>
      </c>
      <c r="AL126" s="1049"/>
      <c r="AM126" s="1049"/>
      <c r="AN126" s="1049"/>
      <c r="AO126" s="1050"/>
      <c r="AP126" s="1052" t="s">
        <v>233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413</v>
      </c>
      <c r="DH126" s="1010"/>
      <c r="DI126" s="1010"/>
      <c r="DJ126" s="1010"/>
      <c r="DK126" s="1010"/>
      <c r="DL126" s="1010" t="s">
        <v>233</v>
      </c>
      <c r="DM126" s="1010"/>
      <c r="DN126" s="1010"/>
      <c r="DO126" s="1010"/>
      <c r="DP126" s="1010"/>
      <c r="DQ126" s="1010" t="s">
        <v>233</v>
      </c>
      <c r="DR126" s="1010"/>
      <c r="DS126" s="1010"/>
      <c r="DT126" s="1010"/>
      <c r="DU126" s="1010"/>
      <c r="DV126" s="1011" t="s">
        <v>233</v>
      </c>
      <c r="DW126" s="1011"/>
      <c r="DX126" s="1011"/>
      <c r="DY126" s="1011"/>
      <c r="DZ126" s="1012"/>
    </row>
    <row r="127" spans="1:130" s="246" customFormat="1" ht="26.25" customHeight="1" x14ac:dyDescent="0.15">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413</v>
      </c>
      <c r="AB127" s="1049"/>
      <c r="AC127" s="1049"/>
      <c r="AD127" s="1049"/>
      <c r="AE127" s="1050"/>
      <c r="AF127" s="1051" t="s">
        <v>233</v>
      </c>
      <c r="AG127" s="1049"/>
      <c r="AH127" s="1049"/>
      <c r="AI127" s="1049"/>
      <c r="AJ127" s="1050"/>
      <c r="AK127" s="1051" t="s">
        <v>413</v>
      </c>
      <c r="AL127" s="1049"/>
      <c r="AM127" s="1049"/>
      <c r="AN127" s="1049"/>
      <c r="AO127" s="1050"/>
      <c r="AP127" s="1052" t="s">
        <v>233</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413</v>
      </c>
      <c r="DH127" s="1010"/>
      <c r="DI127" s="1010"/>
      <c r="DJ127" s="1010"/>
      <c r="DK127" s="1010"/>
      <c r="DL127" s="1010" t="s">
        <v>233</v>
      </c>
      <c r="DM127" s="1010"/>
      <c r="DN127" s="1010"/>
      <c r="DO127" s="1010"/>
      <c r="DP127" s="1010"/>
      <c r="DQ127" s="1010" t="s">
        <v>233</v>
      </c>
      <c r="DR127" s="1010"/>
      <c r="DS127" s="1010"/>
      <c r="DT127" s="1010"/>
      <c r="DU127" s="1010"/>
      <c r="DV127" s="1011" t="s">
        <v>233</v>
      </c>
      <c r="DW127" s="1011"/>
      <c r="DX127" s="1011"/>
      <c r="DY127" s="1011"/>
      <c r="DZ127" s="1012"/>
    </row>
    <row r="128" spans="1:130" s="246" customFormat="1" ht="26.25" customHeight="1" thickBot="1" x14ac:dyDescent="0.2">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207998</v>
      </c>
      <c r="AB128" s="1138"/>
      <c r="AC128" s="1138"/>
      <c r="AD128" s="1138"/>
      <c r="AE128" s="1139"/>
      <c r="AF128" s="1140">
        <v>185663</v>
      </c>
      <c r="AG128" s="1138"/>
      <c r="AH128" s="1138"/>
      <c r="AI128" s="1138"/>
      <c r="AJ128" s="1139"/>
      <c r="AK128" s="1140">
        <v>147270</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413</v>
      </c>
      <c r="BG128" s="1145"/>
      <c r="BH128" s="1145"/>
      <c r="BI128" s="1145"/>
      <c r="BJ128" s="1145"/>
      <c r="BK128" s="1145"/>
      <c r="BL128" s="1146"/>
      <c r="BM128" s="1144">
        <v>11.9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v>6939</v>
      </c>
      <c r="DH128" s="1130"/>
      <c r="DI128" s="1130"/>
      <c r="DJ128" s="1130"/>
      <c r="DK128" s="1130"/>
      <c r="DL128" s="1130" t="s">
        <v>233</v>
      </c>
      <c r="DM128" s="1130"/>
      <c r="DN128" s="1130"/>
      <c r="DO128" s="1130"/>
      <c r="DP128" s="1130"/>
      <c r="DQ128" s="1130" t="s">
        <v>447</v>
      </c>
      <c r="DR128" s="1130"/>
      <c r="DS128" s="1130"/>
      <c r="DT128" s="1130"/>
      <c r="DU128" s="1130"/>
      <c r="DV128" s="1131" t="s">
        <v>413</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28711442</v>
      </c>
      <c r="AB129" s="1049"/>
      <c r="AC129" s="1049"/>
      <c r="AD129" s="1049"/>
      <c r="AE129" s="1050"/>
      <c r="AF129" s="1051">
        <v>28330129</v>
      </c>
      <c r="AG129" s="1049"/>
      <c r="AH129" s="1049"/>
      <c r="AI129" s="1049"/>
      <c r="AJ129" s="1050"/>
      <c r="AK129" s="1051">
        <v>28075108</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233</v>
      </c>
      <c r="BG129" s="1159"/>
      <c r="BH129" s="1159"/>
      <c r="BI129" s="1159"/>
      <c r="BJ129" s="1159"/>
      <c r="BK129" s="1159"/>
      <c r="BL129" s="1160"/>
      <c r="BM129" s="1158">
        <v>16.899999999999999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7784267</v>
      </c>
      <c r="AB130" s="1049"/>
      <c r="AC130" s="1049"/>
      <c r="AD130" s="1049"/>
      <c r="AE130" s="1050"/>
      <c r="AF130" s="1051">
        <v>7596477</v>
      </c>
      <c r="AG130" s="1049"/>
      <c r="AH130" s="1049"/>
      <c r="AI130" s="1049"/>
      <c r="AJ130" s="1050"/>
      <c r="AK130" s="1051">
        <v>7491641</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12.3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20927175</v>
      </c>
      <c r="AB131" s="1074"/>
      <c r="AC131" s="1074"/>
      <c r="AD131" s="1074"/>
      <c r="AE131" s="1075"/>
      <c r="AF131" s="1073">
        <v>20733652</v>
      </c>
      <c r="AG131" s="1074"/>
      <c r="AH131" s="1074"/>
      <c r="AI131" s="1074"/>
      <c r="AJ131" s="1075"/>
      <c r="AK131" s="1073">
        <v>20583467</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v>74.8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10.95909505</v>
      </c>
      <c r="AB132" s="1190"/>
      <c r="AC132" s="1190"/>
      <c r="AD132" s="1190"/>
      <c r="AE132" s="1191"/>
      <c r="AF132" s="1192">
        <v>12.863937330000001</v>
      </c>
      <c r="AG132" s="1190"/>
      <c r="AH132" s="1190"/>
      <c r="AI132" s="1190"/>
      <c r="AJ132" s="1191"/>
      <c r="AK132" s="1192">
        <v>13.12891555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11.8</v>
      </c>
      <c r="AB133" s="1173"/>
      <c r="AC133" s="1173"/>
      <c r="AD133" s="1173"/>
      <c r="AE133" s="1174"/>
      <c r="AF133" s="1172">
        <v>11.9</v>
      </c>
      <c r="AG133" s="1173"/>
      <c r="AH133" s="1173"/>
      <c r="AI133" s="1173"/>
      <c r="AJ133" s="1174"/>
      <c r="AK133" s="1172">
        <v>12.3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htM3OPHYnmsnGHXJNoVt6mw7kAmRxp8+d/ueMnIwpYoefvu/UknGd+WhPxflU71medt7d3qZRnepvscMXgkmA==" saltValue="K5welW5vnxh8D8uU+vAt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bIPQ/KI+BgzHcSAMRS27l3bPUyQO6whCtg2cgjEbMYSINsrrgEv6ZpYV0f7LcBwKXl6SlIEvT1YP0+mfM4tMQ==" saltValue="fwCPjbI785vqihK3rpPa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view="pageBreakPreview" zoomScaleNormal="60" zoomScaleSheetLayoutView="100"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x+8JdwuS60EeSQ23NetDU5cNUTliFI84swhCjxSYXP0XF2JjizAaBpwY9qn7eJtQ5W4ZKSQapmyftzGrCwOtw==" saltValue="y+q3urAEaPSQHIcp9ASlF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7740106</v>
      </c>
      <c r="AP9" s="312">
        <v>94349</v>
      </c>
      <c r="AQ9" s="313">
        <v>57145</v>
      </c>
      <c r="AR9" s="314">
        <v>65.099999999999994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128231</v>
      </c>
      <c r="AP10" s="315">
        <v>1563</v>
      </c>
      <c r="AQ10" s="316">
        <v>3801</v>
      </c>
      <c r="AR10" s="317">
        <v>-58.9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10326</v>
      </c>
      <c r="AP11" s="315">
        <v>126</v>
      </c>
      <c r="AQ11" s="316">
        <v>6723</v>
      </c>
      <c r="AR11" s="317">
        <v>-98.1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959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511</v>
      </c>
      <c r="AP13" s="315" t="s">
        <v>511</v>
      </c>
      <c r="AQ13" s="316">
        <v>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t="s">
        <v>511</v>
      </c>
      <c r="AP14" s="315" t="s">
        <v>511</v>
      </c>
      <c r="AQ14" s="316">
        <v>2728</v>
      </c>
      <c r="AR14" s="317" t="s">
        <v>511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307532</v>
      </c>
      <c r="AP15" s="315">
        <v>3749</v>
      </c>
      <c r="AQ15" s="316">
        <v>1349</v>
      </c>
      <c r="AR15" s="317">
        <v>177.9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-527810</v>
      </c>
      <c r="AP16" s="315">
        <v>-6434</v>
      </c>
      <c r="AQ16" s="316">
        <v>-4270</v>
      </c>
      <c r="AR16" s="317">
        <v>50.7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7658385</v>
      </c>
      <c r="AP17" s="315">
        <v>93353</v>
      </c>
      <c r="AQ17" s="316">
        <v>68438</v>
      </c>
      <c r="AR17" s="317">
        <v>36.4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9.68</v>
      </c>
      <c r="AP21" s="328">
        <v>6.23</v>
      </c>
      <c r="AQ21" s="329">
        <v>3.45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95.3</v>
      </c>
      <c r="AP22" s="333">
        <v>98.5</v>
      </c>
      <c r="AQ22" s="334">
        <v>-3.2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6407527</v>
      </c>
      <c r="AP32" s="342">
        <v>78105</v>
      </c>
      <c r="AQ32" s="343">
        <v>33979</v>
      </c>
      <c r="AR32" s="344">
        <v>129.9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v>40000</v>
      </c>
      <c r="AP34" s="342">
        <v>488</v>
      </c>
      <c r="AQ34" s="343">
        <v>15</v>
      </c>
      <c r="AR34" s="344">
        <v>3153.3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2944707</v>
      </c>
      <c r="AP35" s="342">
        <v>35895</v>
      </c>
      <c r="AQ35" s="343">
        <v>9031</v>
      </c>
      <c r="AR35" s="344">
        <v>297.5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949063</v>
      </c>
      <c r="AP36" s="342">
        <v>11569</v>
      </c>
      <c r="AQ36" s="343">
        <v>1893</v>
      </c>
      <c r="AR36" s="344">
        <v>511.1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t="s">
        <v>511</v>
      </c>
      <c r="AP37" s="342" t="s">
        <v>511</v>
      </c>
      <c r="AQ37" s="343">
        <v>1352</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-147270</v>
      </c>
      <c r="AP39" s="342">
        <v>-1795</v>
      </c>
      <c r="AQ39" s="343">
        <v>-6634</v>
      </c>
      <c r="AR39" s="344">
        <v>-72.900000000000006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-7491641</v>
      </c>
      <c r="AP40" s="342">
        <v>-91320</v>
      </c>
      <c r="AQ40" s="343">
        <v>-28305</v>
      </c>
      <c r="AR40" s="344">
        <v>222.6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2702386</v>
      </c>
      <c r="AP41" s="342">
        <v>32941</v>
      </c>
      <c r="AQ41" s="343">
        <v>11332</v>
      </c>
      <c r="AR41" s="344">
        <v>190.7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6444308</v>
      </c>
      <c r="AN51" s="364">
        <v>75153</v>
      </c>
      <c r="AO51" s="365">
        <v>-30.3</v>
      </c>
      <c r="AP51" s="366">
        <v>66255</v>
      </c>
      <c r="AQ51" s="367">
        <v>3.6</v>
      </c>
      <c r="AR51" s="368">
        <v>-33.9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4256231</v>
      </c>
      <c r="AN52" s="372">
        <v>49636</v>
      </c>
      <c r="AO52" s="373">
        <v>-15.2</v>
      </c>
      <c r="AP52" s="374">
        <v>31822</v>
      </c>
      <c r="AQ52" s="375">
        <v>8.8000000000000007</v>
      </c>
      <c r="AR52" s="376">
        <v>-24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5571165</v>
      </c>
      <c r="AN53" s="364">
        <v>65680</v>
      </c>
      <c r="AO53" s="365">
        <v>-12.6</v>
      </c>
      <c r="AP53" s="366">
        <v>54227</v>
      </c>
      <c r="AQ53" s="367">
        <v>-18.2</v>
      </c>
      <c r="AR53" s="368">
        <v>5.6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4362641</v>
      </c>
      <c r="AN54" s="372">
        <v>51432</v>
      </c>
      <c r="AO54" s="373">
        <v>3.6</v>
      </c>
      <c r="AP54" s="374">
        <v>29694</v>
      </c>
      <c r="AQ54" s="375">
        <v>-6.7</v>
      </c>
      <c r="AR54" s="376">
        <v>10.3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5630673</v>
      </c>
      <c r="AN55" s="364">
        <v>67083</v>
      </c>
      <c r="AO55" s="365">
        <v>2.1</v>
      </c>
      <c r="AP55" s="366">
        <v>44504</v>
      </c>
      <c r="AQ55" s="367">
        <v>-17.899999999999999</v>
      </c>
      <c r="AR55" s="368">
        <v>20</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4180108</v>
      </c>
      <c r="AN56" s="372">
        <v>49801</v>
      </c>
      <c r="AO56" s="373">
        <v>-3.2</v>
      </c>
      <c r="AP56" s="374">
        <v>25876</v>
      </c>
      <c r="AQ56" s="375">
        <v>-12.9</v>
      </c>
      <c r="AR56" s="376">
        <v>9.6999999999999993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5667969</v>
      </c>
      <c r="AN57" s="364">
        <v>68146</v>
      </c>
      <c r="AO57" s="365">
        <v>1.6</v>
      </c>
      <c r="AP57" s="366">
        <v>47820</v>
      </c>
      <c r="AQ57" s="367">
        <v>7.5</v>
      </c>
      <c r="AR57" s="368">
        <v>-5.9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3853773</v>
      </c>
      <c r="AN58" s="372">
        <v>46334</v>
      </c>
      <c r="AO58" s="373">
        <v>-7</v>
      </c>
      <c r="AP58" s="374">
        <v>25855</v>
      </c>
      <c r="AQ58" s="375">
        <v>-0.1</v>
      </c>
      <c r="AR58" s="376">
        <v>-6.9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4569022</v>
      </c>
      <c r="AN59" s="364">
        <v>55695</v>
      </c>
      <c r="AO59" s="365">
        <v>-18.3</v>
      </c>
      <c r="AP59" s="366">
        <v>41934</v>
      </c>
      <c r="AQ59" s="367">
        <v>-12.3</v>
      </c>
      <c r="AR59" s="368">
        <v>-6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3518145</v>
      </c>
      <c r="AN60" s="372">
        <v>42885</v>
      </c>
      <c r="AO60" s="373">
        <v>-7.4</v>
      </c>
      <c r="AP60" s="374">
        <v>23352</v>
      </c>
      <c r="AQ60" s="375">
        <v>-9.6999999999999993</v>
      </c>
      <c r="AR60" s="376">
        <v>2.2999999999999998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5576627</v>
      </c>
      <c r="AN61" s="379">
        <v>66351</v>
      </c>
      <c r="AO61" s="380">
        <v>-11.5</v>
      </c>
      <c r="AP61" s="381">
        <v>50948</v>
      </c>
      <c r="AQ61" s="382">
        <v>-7.5</v>
      </c>
      <c r="AR61" s="368">
        <v>-4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4034180</v>
      </c>
      <c r="AN62" s="372">
        <v>48018</v>
      </c>
      <c r="AO62" s="373">
        <v>-5.8</v>
      </c>
      <c r="AP62" s="374">
        <v>27320</v>
      </c>
      <c r="AQ62" s="375">
        <v>-4.0999999999999996</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GuhoWLSLAvSGmH15h1U9UyLi0Qdbb2lDwIdfsreXQf8QCFe0PaxRxDtSuAznhVRHVSskJ4mt4DMyEZhMSt9aA==" saltValue="5OORlmraw2SuhZKcHkT5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view="pageBreakPreview" zoomScaleNormal="20" zoomScaleSheetLayoutView="100"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XrDMQ7kS635ChbX5QwPrPqA6WLO+azWtWEvbuAQ/1rZzhs8yn85LoZ0Lo+SPqn53vq0K0mrRCH9Bb1O3yz4Vw==" saltValue="0f65mjTNSHlgAvJ/QWxnL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view="pageBreakPreview" zoomScaleNormal="100" zoomScaleSheetLayoutView="100"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WHimks9+SBnwzrv3cPGbZpuL5vaKuKGP+hdDRkTBQ3tGp5qKJU5NPcBRsPExJQ+kjHo0dVM3cCWyXEU5jS7RA==" saltValue="O4emEviu8AjParl6i9ibd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32.659999999999997</v>
      </c>
      <c r="G47" s="12">
        <v>35.979999999999997</v>
      </c>
      <c r="H47" s="12">
        <v>42.44</v>
      </c>
      <c r="I47" s="12">
        <v>19.95</v>
      </c>
      <c r="J47" s="13">
        <v>18.79</v>
      </c>
    </row>
    <row r="48" spans="2:10" ht="57.75" customHeight="1" x14ac:dyDescent="0.15">
      <c r="B48" s="14"/>
      <c r="C48" s="1234" t="s">
        <v>4</v>
      </c>
      <c r="D48" s="1234"/>
      <c r="E48" s="1235"/>
      <c r="F48" s="15">
        <v>2.62</v>
      </c>
      <c r="G48" s="16">
        <v>2.91</v>
      </c>
      <c r="H48" s="16">
        <v>3.29</v>
      </c>
      <c r="I48" s="16">
        <v>3.07</v>
      </c>
      <c r="J48" s="17">
        <v>3.03</v>
      </c>
    </row>
    <row r="49" spans="2:10" ht="57.75" customHeight="1" thickBot="1" x14ac:dyDescent="0.2">
      <c r="B49" s="18"/>
      <c r="C49" s="1236" t="s">
        <v>5</v>
      </c>
      <c r="D49" s="1236"/>
      <c r="E49" s="1237"/>
      <c r="F49" s="19">
        <v>3.63</v>
      </c>
      <c r="G49" s="20">
        <v>4.7</v>
      </c>
      <c r="H49" s="20">
        <v>5.63</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EmuoKQ5LD1QjsoIbmvM/LrL7a6zEGa4z2x3mJJE89JTCIwBldgSJ/w1joxLsP67+K2iQXdqypcE5tZscHvv8A==" saltValue="ELdLBrxuUArcnlaM5XF3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Windows ユーザー</cp:lastModifiedBy>
  <cp:lastPrinted>2020-03-10T01:55:14Z</cp:lastPrinted>
  <dcterms:created xsi:type="dcterms:W3CDTF">2020-02-10T04:50:01Z</dcterms:created>
  <dcterms:modified xsi:type="dcterms:W3CDTF">2020-08-31T02:59:18Z</dcterms:modified>
  <cp:category/>
</cp:coreProperties>
</file>